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округ'!$A$1:$AK$39</definedName>
  </definedNames>
  <calcPr calcMode="manual" fullCalcOnLoad="1"/>
</workbook>
</file>

<file path=xl/sharedStrings.xml><?xml version="1.0" encoding="utf-8"?>
<sst xmlns="http://schemas.openxmlformats.org/spreadsheetml/2006/main" count="120" uniqueCount="61">
  <si>
    <t>ПЕРЕЧЕНЬ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</si>
  <si>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</si>
  <si>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</si>
  <si>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</si>
  <si>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</si>
  <si>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</si>
  <si>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</si>
  <si>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</si>
  <si>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</si>
  <si>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</si>
  <si>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</si>
  <si>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</si>
  <si>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</si>
  <si>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</si>
  <si>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</si>
  <si>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</si>
  <si>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</si>
  <si>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</si>
  <si>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</si>
  <si>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</si>
  <si>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</si>
  <si>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</si>
  <si>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</si>
  <si>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</si>
  <si>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</si>
  <si>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</si>
  <si>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</si>
  <si>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</si>
  <si>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</si>
  <si>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</si>
  <si>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</si>
  <si>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</si>
  <si>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</si>
  <si>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</si>
  <si>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</si>
  <si>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</si>
  <si>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</si>
  <si>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</si>
  <si>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</si>
  <si>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</si>
  <si>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</si>
  <si>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</si>
  <si>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</si>
  <si>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благоустроенные дома без газоснабжения</t>
  </si>
  <si>
    <t>3раз(а) в неделю</t>
  </si>
  <si>
    <t>по необходимости</t>
  </si>
  <si>
    <t>1раз(а) в год</t>
  </si>
  <si>
    <t>4раз(а) в год</t>
  </si>
  <si>
    <t>к извещению и документации</t>
  </si>
  <si>
    <t>о проведении открытого конкурса</t>
  </si>
  <si>
    <t>Приложение №2</t>
  </si>
  <si>
    <t xml:space="preserve">3-5 этажные жилые дома  </t>
  </si>
  <si>
    <t>5 раз(а) в неделю</t>
  </si>
  <si>
    <t>20. Проверка и обслуживание коллективных приборов учета электроэнергии и теплоэнергии</t>
  </si>
  <si>
    <t>пр. Ленинградский д.335 кор.1</t>
  </si>
  <si>
    <t>Лот №3</t>
  </si>
  <si>
    <t xml:space="preserve">Жилой район Варавино-Фактория  территориальный округ </t>
  </si>
  <si>
    <t>10.Сбрасывание снега с крыш, сбивание сосулек</t>
  </si>
  <si>
    <t>проверка исправности вытяжек _2_ раз(а) в год. Проверка наличия тяги в дымовентиляционных каналах _1_ раз(а) в год. Проверка заземления оболочки электрокабеля, замеры сопротивления ____ раз(а) в год.</t>
  </si>
  <si>
    <t>обязательных работ и услуг по содержанию и текущему ремонту общего имущества</t>
  </si>
  <si>
    <t>собственников помещений в многоквартирном доме, являющемся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</si>
</sst>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45" fillId="33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9" xfId="0" applyNumberFormat="1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tabSelected="1" view="pageBreakPreview" zoomScaleSheetLayoutView="100" zoomScalePageLayoutView="0" workbookViewId="0" topLeftCell="A1">
      <pane xSplit="6" ySplit="8" topLeftCell="AG27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K69" sqref="AK69"/>
    </sheetView>
  </sheetViews>
  <sheetFormatPr defaultColWidth="9.00390625" defaultRowHeight="12.75"/>
  <cols>
    <col min="1" max="5" width="9.125" style="1" customWidth="1"/>
    <col min="6" max="6" width="39.625" style="1" customWidth="1"/>
    <col min="7" max="11" width="9.25390625" style="18" hidden="1" customWidth="1"/>
    <col min="12" max="16" width="9.875" style="18" hidden="1" customWidth="1"/>
    <col min="17" max="17" width="9.25390625" style="18" hidden="1" customWidth="1"/>
    <col min="18" max="18" width="21.00390625" style="18" hidden="1" customWidth="1"/>
    <col min="19" max="19" width="6.75390625" style="18" hidden="1" customWidth="1"/>
    <col min="20" max="20" width="5.75390625" style="18" hidden="1" customWidth="1"/>
    <col min="21" max="21" width="8.875" style="18" hidden="1" customWidth="1"/>
    <col min="22" max="22" width="9.25390625" style="18" hidden="1" customWidth="1"/>
    <col min="23" max="25" width="8.875" style="18" hidden="1" customWidth="1"/>
    <col min="26" max="29" width="9.875" style="18" hidden="1" customWidth="1"/>
    <col min="30" max="30" width="21.00390625" style="18" hidden="1" customWidth="1"/>
    <col min="31" max="31" width="6.75390625" style="18" hidden="1" customWidth="1"/>
    <col min="32" max="32" width="5.75390625" style="18" hidden="1" customWidth="1"/>
    <col min="33" max="33" width="0.12890625" style="18" customWidth="1"/>
    <col min="34" max="34" width="19.75390625" style="18" customWidth="1"/>
    <col min="35" max="35" width="6.75390625" style="18" hidden="1" customWidth="1"/>
    <col min="36" max="36" width="5.75390625" style="18" customWidth="1"/>
    <col min="37" max="37" width="11.625" style="1" customWidth="1"/>
    <col min="38" max="39" width="9.125" style="1" customWidth="1"/>
  </cols>
  <sheetData>
    <row r="1" spans="1:35" ht="16.5" customHeight="1">
      <c r="A1" s="72" t="s">
        <v>0</v>
      </c>
      <c r="B1" s="72"/>
      <c r="C1" s="72"/>
      <c r="D1" s="72"/>
      <c r="E1" s="72"/>
      <c r="F1" s="72"/>
      <c r="AH1" s="1" t="s">
        <v>50</v>
      </c>
      <c r="AI1" s="1"/>
    </row>
    <row r="2" spans="1:35" ht="16.5" customHeight="1">
      <c r="A2" s="72" t="s">
        <v>59</v>
      </c>
      <c r="B2" s="72"/>
      <c r="C2" s="72"/>
      <c r="D2" s="72"/>
      <c r="E2" s="72"/>
      <c r="F2" s="72"/>
      <c r="AH2" s="1" t="s">
        <v>48</v>
      </c>
      <c r="AI2" s="1"/>
    </row>
    <row r="3" spans="1:35" ht="16.5" customHeight="1">
      <c r="A3" s="72" t="s">
        <v>60</v>
      </c>
      <c r="B3" s="72"/>
      <c r="C3" s="72"/>
      <c r="D3" s="72"/>
      <c r="E3" s="72"/>
      <c r="F3" s="72"/>
      <c r="AH3" s="1" t="s">
        <v>49</v>
      </c>
      <c r="AI3" s="1"/>
    </row>
    <row r="4" spans="1:6" ht="16.5" customHeight="1">
      <c r="A4" s="72" t="s">
        <v>25</v>
      </c>
      <c r="B4" s="72"/>
      <c r="C4" s="72"/>
      <c r="D4" s="72"/>
      <c r="E4" s="72"/>
      <c r="F4" s="72"/>
    </row>
    <row r="5" spans="1:36" ht="16.5" customHeight="1">
      <c r="A5" s="2"/>
      <c r="B5" s="2"/>
      <c r="C5" s="2"/>
      <c r="D5" s="2"/>
      <c r="E5" s="2"/>
      <c r="F5" s="2"/>
      <c r="L5" s="19"/>
      <c r="M5" s="19"/>
      <c r="N5" s="19"/>
      <c r="O5" s="19"/>
      <c r="P5" s="19"/>
      <c r="R5" s="19"/>
      <c r="S5" s="19"/>
      <c r="T5" s="19"/>
      <c r="U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" ht="15" customHeight="1">
      <c r="A6" s="3" t="s">
        <v>55</v>
      </c>
      <c r="B6" s="3" t="s">
        <v>56</v>
      </c>
    </row>
    <row r="7" spans="1:37" ht="35.25" customHeight="1">
      <c r="A7" s="73"/>
      <c r="B7" s="74"/>
      <c r="C7" s="74"/>
      <c r="D7" s="74"/>
      <c r="E7" s="74"/>
      <c r="F7" s="75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1" t="s">
        <v>38</v>
      </c>
      <c r="S7" s="62"/>
      <c r="T7" s="62"/>
      <c r="U7" s="62"/>
      <c r="V7" s="62"/>
      <c r="W7" s="62"/>
      <c r="X7" s="62"/>
      <c r="Y7" s="62"/>
      <c r="Z7" s="53"/>
      <c r="AA7" s="53"/>
      <c r="AB7" s="53"/>
      <c r="AC7" s="54"/>
      <c r="AD7" s="52" t="s">
        <v>43</v>
      </c>
      <c r="AE7" s="53"/>
      <c r="AF7" s="53"/>
      <c r="AG7" s="54"/>
      <c r="AH7" s="61" t="s">
        <v>51</v>
      </c>
      <c r="AI7" s="62"/>
      <c r="AJ7" s="62"/>
      <c r="AK7" s="62"/>
    </row>
    <row r="8" spans="1:37" s="5" customFormat="1" ht="33.75">
      <c r="A8" s="76"/>
      <c r="B8" s="77"/>
      <c r="C8" s="77"/>
      <c r="D8" s="77"/>
      <c r="E8" s="77"/>
      <c r="F8" s="78"/>
      <c r="G8" s="58"/>
      <c r="H8" s="46"/>
      <c r="I8" s="46"/>
      <c r="J8" s="46"/>
      <c r="K8" s="46"/>
      <c r="L8" s="50"/>
      <c r="M8" s="50"/>
      <c r="N8" s="50"/>
      <c r="O8" s="50"/>
      <c r="P8" s="50"/>
      <c r="Q8" s="46"/>
      <c r="R8" s="35" t="s">
        <v>1</v>
      </c>
      <c r="S8" s="36" t="s">
        <v>2</v>
      </c>
      <c r="T8" s="36" t="s">
        <v>3</v>
      </c>
      <c r="U8" s="47"/>
      <c r="V8" s="47"/>
      <c r="W8" s="47"/>
      <c r="X8" s="47"/>
      <c r="Y8" s="47"/>
      <c r="Z8" s="48"/>
      <c r="AA8" s="48"/>
      <c r="AB8" s="49"/>
      <c r="AC8" s="49"/>
      <c r="AD8" s="35" t="s">
        <v>1</v>
      </c>
      <c r="AE8" s="36" t="s">
        <v>2</v>
      </c>
      <c r="AF8" s="36" t="s">
        <v>3</v>
      </c>
      <c r="AG8" s="51"/>
      <c r="AH8" s="55" t="s">
        <v>1</v>
      </c>
      <c r="AI8" s="56" t="s">
        <v>2</v>
      </c>
      <c r="AJ8" s="57" t="s">
        <v>3</v>
      </c>
      <c r="AK8" s="57" t="s">
        <v>54</v>
      </c>
    </row>
    <row r="9" spans="1:43" ht="12.75">
      <c r="A9" s="70" t="s">
        <v>4</v>
      </c>
      <c r="B9" s="70"/>
      <c r="C9" s="70"/>
      <c r="D9" s="70"/>
      <c r="E9" s="70"/>
      <c r="F9" s="70"/>
      <c r="G9" s="21" t="e">
        <f>SUM(G10:G13)</f>
        <v>#REF!</v>
      </c>
      <c r="H9" s="21" t="e">
        <f>SUM(H10:H13)</f>
        <v>#REF!</v>
      </c>
      <c r="I9" s="21" t="e">
        <f>SUM(I10:I13)</f>
        <v>#REF!</v>
      </c>
      <c r="J9" s="21" t="e">
        <f>SUM(J10:J13)</f>
        <v>#REF!</v>
      </c>
      <c r="K9" s="21" t="e">
        <f>SUM(K10:K13)</f>
        <v>#REF!</v>
      </c>
      <c r="L9" s="21" t="e">
        <f aca="true" t="shared" si="0" ref="L9:Q9">SUM(L10:L13)</f>
        <v>#REF!</v>
      </c>
      <c r="M9" s="21" t="e">
        <f t="shared" si="0"/>
        <v>#REF!</v>
      </c>
      <c r="N9" s="21" t="e">
        <f t="shared" si="0"/>
        <v>#REF!</v>
      </c>
      <c r="O9" s="21" t="e">
        <f t="shared" si="0"/>
        <v>#REF!</v>
      </c>
      <c r="P9" s="21" t="e">
        <f t="shared" si="0"/>
        <v>#REF!</v>
      </c>
      <c r="Q9" s="21" t="e">
        <f t="shared" si="0"/>
        <v>#REF!</v>
      </c>
      <c r="R9" s="22"/>
      <c r="S9" s="20">
        <f aca="true" t="shared" si="1" ref="S9:Y9">SUM(S10:S13)</f>
        <v>0</v>
      </c>
      <c r="T9" s="42">
        <f t="shared" si="1"/>
        <v>0</v>
      </c>
      <c r="U9" s="21" t="e">
        <f t="shared" si="1"/>
        <v>#REF!</v>
      </c>
      <c r="V9" s="21" t="e">
        <f t="shared" si="1"/>
        <v>#REF!</v>
      </c>
      <c r="W9" s="21" t="e">
        <f t="shared" si="1"/>
        <v>#REF!</v>
      </c>
      <c r="X9" s="21" t="e">
        <f t="shared" si="1"/>
        <v>#REF!</v>
      </c>
      <c r="Y9" s="21" t="e">
        <f t="shared" si="1"/>
        <v>#REF!</v>
      </c>
      <c r="Z9" s="21" t="e">
        <f>SUM(Z10:Z13)</f>
        <v>#REF!</v>
      </c>
      <c r="AA9" s="21" t="e">
        <f>SUM(AA10:AA13)</f>
        <v>#REF!</v>
      </c>
      <c r="AB9" s="21" t="e">
        <f>SUM(AB10:AB13)</f>
        <v>#REF!</v>
      </c>
      <c r="AC9" s="21" t="e">
        <f>SUM(AC10:AC13)</f>
        <v>#REF!</v>
      </c>
      <c r="AD9" s="22"/>
      <c r="AE9" s="20">
        <f>SUM(AE10:AE13)</f>
        <v>0</v>
      </c>
      <c r="AF9" s="37">
        <f>SUM(AF10:AF13)</f>
        <v>0</v>
      </c>
      <c r="AG9" s="21" t="e">
        <f>SUM(AG10:AG13)</f>
        <v>#REF!</v>
      </c>
      <c r="AH9" s="7"/>
      <c r="AI9" s="8">
        <f>SUM(AI10:AI13)</f>
        <v>0</v>
      </c>
      <c r="AJ9" s="37">
        <f>SUM(AJ10:AJ13)</f>
        <v>4.56</v>
      </c>
      <c r="AK9" s="21">
        <f>SUM(AK10:AK13)</f>
        <v>188313.408</v>
      </c>
      <c r="AN9" s="1"/>
      <c r="AO9" s="1"/>
      <c r="AP9" s="1"/>
      <c r="AQ9" s="1"/>
    </row>
    <row r="10" spans="1:43" ht="12.75">
      <c r="A10" s="60" t="s">
        <v>5</v>
      </c>
      <c r="B10" s="60"/>
      <c r="C10" s="60"/>
      <c r="D10" s="60"/>
      <c r="E10" s="60"/>
      <c r="F10" s="60"/>
      <c r="G10" s="24" t="e">
        <f>#REF!*#REF!/100*12*G38</f>
        <v>#REF!</v>
      </c>
      <c r="H10" s="24" t="e">
        <f>#REF!*#REF!/100*12*H38</f>
        <v>#REF!</v>
      </c>
      <c r="I10" s="24" t="e">
        <f>#REF!*#REF!/100*12*I38</f>
        <v>#REF!</v>
      </c>
      <c r="J10" s="24" t="e">
        <f>#REF!*#REF!/100*12*J38</f>
        <v>#REF!</v>
      </c>
      <c r="K10" s="24" t="e">
        <f>#REF!*#REF!/100*12*K38</f>
        <v>#REF!</v>
      </c>
      <c r="L10" s="24" t="e">
        <f>#REF!*#REF!/100*12*L38</f>
        <v>#REF!</v>
      </c>
      <c r="M10" s="24" t="e">
        <f>#REF!*#REF!/100*12*M38</f>
        <v>#REF!</v>
      </c>
      <c r="N10" s="24" t="e">
        <f>#REF!*#REF!/100*12*N38</f>
        <v>#REF!</v>
      </c>
      <c r="O10" s="24" t="e">
        <f>#REF!*#REF!/100*12*O38</f>
        <v>#REF!</v>
      </c>
      <c r="P10" s="24" t="e">
        <f>#REF!*#REF!/100*12*P38</f>
        <v>#REF!</v>
      </c>
      <c r="Q10" s="24" t="e">
        <f>#REF!*#REF!/100*12*Q38</f>
        <v>#REF!</v>
      </c>
      <c r="R10" s="25" t="s">
        <v>6</v>
      </c>
      <c r="S10" s="23">
        <v>0</v>
      </c>
      <c r="T10" s="43">
        <v>0</v>
      </c>
      <c r="U10" s="24" t="e">
        <f>#REF!*#REF!/100*12*U38</f>
        <v>#REF!</v>
      </c>
      <c r="V10" s="24" t="e">
        <f>#REF!*#REF!/100*12*V38</f>
        <v>#REF!</v>
      </c>
      <c r="W10" s="24" t="e">
        <f>#REF!*#REF!/100*12*W38</f>
        <v>#REF!</v>
      </c>
      <c r="X10" s="24" t="e">
        <f>#REF!*#REF!/100*12*X38</f>
        <v>#REF!</v>
      </c>
      <c r="Y10" s="24" t="e">
        <f>#REF!*#REF!/100*12*Y38</f>
        <v>#REF!</v>
      </c>
      <c r="Z10" s="24" t="e">
        <f>#REF!*#REF!/100*12*Z38</f>
        <v>#REF!</v>
      </c>
      <c r="AA10" s="24" t="e">
        <f>#REF!*#REF!/100*12*AA38</f>
        <v>#REF!</v>
      </c>
      <c r="AB10" s="24" t="e">
        <f>#REF!*#REF!/100*12*AB38</f>
        <v>#REF!</v>
      </c>
      <c r="AC10" s="24" t="e">
        <f>#REF!*#REF!/100*12*AC38</f>
        <v>#REF!</v>
      </c>
      <c r="AD10" s="25" t="s">
        <v>6</v>
      </c>
      <c r="AE10" s="23">
        <v>0</v>
      </c>
      <c r="AF10" s="12">
        <v>0</v>
      </c>
      <c r="AG10" s="24" t="e">
        <f>#REF!*#REF!/100*12*AG38</f>
        <v>#REF!</v>
      </c>
      <c r="AH10" s="9" t="s">
        <v>52</v>
      </c>
      <c r="AI10" s="10">
        <v>0</v>
      </c>
      <c r="AJ10" s="12">
        <v>4.56</v>
      </c>
      <c r="AK10" s="24">
        <f>$AJ$10*AK38*$B$44</f>
        <v>188313.408</v>
      </c>
      <c r="AN10" s="1"/>
      <c r="AO10" s="1"/>
      <c r="AP10" s="1"/>
      <c r="AQ10" s="1"/>
    </row>
    <row r="11" spans="1:43" ht="12.75">
      <c r="A11" s="60" t="s">
        <v>7</v>
      </c>
      <c r="B11" s="60"/>
      <c r="C11" s="60"/>
      <c r="D11" s="60"/>
      <c r="E11" s="60"/>
      <c r="F11" s="60"/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5" t="s">
        <v>6</v>
      </c>
      <c r="S11" s="23">
        <v>0</v>
      </c>
      <c r="T11" s="43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5" t="s">
        <v>6</v>
      </c>
      <c r="AE11" s="23">
        <v>0</v>
      </c>
      <c r="AF11" s="12">
        <v>0</v>
      </c>
      <c r="AG11" s="24">
        <v>0</v>
      </c>
      <c r="AH11" s="9" t="s">
        <v>6</v>
      </c>
      <c r="AI11" s="10">
        <v>0</v>
      </c>
      <c r="AJ11" s="12">
        <v>0</v>
      </c>
      <c r="AK11" s="24">
        <v>0</v>
      </c>
      <c r="AN11" s="1"/>
      <c r="AO11" s="1"/>
      <c r="AP11" s="1"/>
      <c r="AQ11" s="1"/>
    </row>
    <row r="12" spans="1:43" ht="12.75">
      <c r="A12" s="60" t="s">
        <v>8</v>
      </c>
      <c r="B12" s="60"/>
      <c r="C12" s="60"/>
      <c r="D12" s="60"/>
      <c r="E12" s="60"/>
      <c r="F12" s="60"/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5" t="s">
        <v>6</v>
      </c>
      <c r="S12" s="23">
        <v>0</v>
      </c>
      <c r="T12" s="43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5" t="s">
        <v>6</v>
      </c>
      <c r="AE12" s="23">
        <v>0</v>
      </c>
      <c r="AF12" s="12">
        <v>0</v>
      </c>
      <c r="AG12" s="24">
        <v>0</v>
      </c>
      <c r="AH12" s="9" t="s">
        <v>6</v>
      </c>
      <c r="AI12" s="10">
        <v>0</v>
      </c>
      <c r="AJ12" s="12">
        <v>0</v>
      </c>
      <c r="AK12" s="24">
        <v>0</v>
      </c>
      <c r="AN12" s="1"/>
      <c r="AO12" s="1"/>
      <c r="AP12" s="1"/>
      <c r="AQ12" s="1"/>
    </row>
    <row r="13" spans="1:43" ht="12.75">
      <c r="A13" s="60" t="s">
        <v>9</v>
      </c>
      <c r="B13" s="60"/>
      <c r="C13" s="60"/>
      <c r="D13" s="60"/>
      <c r="E13" s="60"/>
      <c r="F13" s="60"/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5" t="s">
        <v>10</v>
      </c>
      <c r="S13" s="23">
        <v>0</v>
      </c>
      <c r="T13" s="43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5" t="s">
        <v>10</v>
      </c>
      <c r="AE13" s="23">
        <v>0</v>
      </c>
      <c r="AF13" s="12">
        <v>0</v>
      </c>
      <c r="AG13" s="24">
        <v>0</v>
      </c>
      <c r="AH13" s="9" t="s">
        <v>10</v>
      </c>
      <c r="AI13" s="10">
        <v>0</v>
      </c>
      <c r="AJ13" s="12">
        <v>0</v>
      </c>
      <c r="AK13" s="24">
        <v>0</v>
      </c>
      <c r="AN13" s="1"/>
      <c r="AO13" s="1"/>
      <c r="AP13" s="1"/>
      <c r="AQ13" s="1"/>
    </row>
    <row r="14" spans="1:43" ht="28.5" customHeight="1">
      <c r="A14" s="71" t="s">
        <v>11</v>
      </c>
      <c r="B14" s="71"/>
      <c r="C14" s="71"/>
      <c r="D14" s="71"/>
      <c r="E14" s="71"/>
      <c r="F14" s="71"/>
      <c r="G14" s="21" t="e">
        <f aca="true" t="shared" si="2" ref="G14:Q14">SUM(G15:G22)</f>
        <v>#REF!</v>
      </c>
      <c r="H14" s="21" t="e">
        <f t="shared" si="2"/>
        <v>#REF!</v>
      </c>
      <c r="I14" s="21" t="e">
        <f t="shared" si="2"/>
        <v>#REF!</v>
      </c>
      <c r="J14" s="21" t="e">
        <f t="shared" si="2"/>
        <v>#REF!</v>
      </c>
      <c r="K14" s="21" t="e">
        <f t="shared" si="2"/>
        <v>#REF!</v>
      </c>
      <c r="L14" s="20" t="e">
        <f t="shared" si="2"/>
        <v>#REF!</v>
      </c>
      <c r="M14" s="20" t="e">
        <f t="shared" si="2"/>
        <v>#REF!</v>
      </c>
      <c r="N14" s="20" t="e">
        <f t="shared" si="2"/>
        <v>#REF!</v>
      </c>
      <c r="O14" s="20" t="e">
        <f t="shared" si="2"/>
        <v>#REF!</v>
      </c>
      <c r="P14" s="20" t="e">
        <f t="shared" si="2"/>
        <v>#REF!</v>
      </c>
      <c r="Q14" s="21" t="e">
        <f t="shared" si="2"/>
        <v>#REF!</v>
      </c>
      <c r="R14" s="26"/>
      <c r="S14" s="20">
        <f>SUM(S15:S20)</f>
        <v>51.41294050776808</v>
      </c>
      <c r="T14" s="42">
        <f aca="true" t="shared" si="3" ref="T14:Y14">SUM(T15:T22)</f>
        <v>5.050000000000001</v>
      </c>
      <c r="U14" s="21">
        <f t="shared" si="3"/>
        <v>0</v>
      </c>
      <c r="V14" s="20">
        <f t="shared" si="3"/>
        <v>0</v>
      </c>
      <c r="W14" s="21">
        <f t="shared" si="3"/>
        <v>0</v>
      </c>
      <c r="X14" s="21">
        <f t="shared" si="3"/>
        <v>0</v>
      </c>
      <c r="Y14" s="21">
        <f t="shared" si="3"/>
        <v>0</v>
      </c>
      <c r="Z14" s="20" t="e">
        <f>SUM(Z15:Z22)</f>
        <v>#REF!</v>
      </c>
      <c r="AA14" s="20" t="e">
        <f>SUM(AA15:AA22)</f>
        <v>#REF!</v>
      </c>
      <c r="AB14" s="20" t="e">
        <f>SUM(AB15:AB22)</f>
        <v>#REF!</v>
      </c>
      <c r="AC14" s="20" t="e">
        <f>SUM(AC15:AC22)</f>
        <v>#REF!</v>
      </c>
      <c r="AD14" s="26"/>
      <c r="AE14" s="20">
        <f>SUM(AE15:AE20)</f>
        <v>51.41294050776808</v>
      </c>
      <c r="AF14" s="37">
        <f>SUM(AF15:AF22)</f>
        <v>5.050000000000001</v>
      </c>
      <c r="AG14" s="20">
        <f>SUM(AG15:AG22)</f>
        <v>0</v>
      </c>
      <c r="AH14" s="11"/>
      <c r="AI14" s="8">
        <f>SUM(AI15:AI20)</f>
        <v>51.41294050776808</v>
      </c>
      <c r="AJ14" s="37">
        <f>SUM(AJ15:AJ22)</f>
        <v>3.94</v>
      </c>
      <c r="AK14" s="21">
        <f>SUM(AK15:AK22)</f>
        <v>162709.39200000002</v>
      </c>
      <c r="AN14" s="1"/>
      <c r="AO14" s="1"/>
      <c r="AP14" s="1"/>
      <c r="AQ14" s="1"/>
    </row>
    <row r="15" spans="1:43" ht="12.75">
      <c r="A15" s="60" t="s">
        <v>12</v>
      </c>
      <c r="B15" s="60"/>
      <c r="C15" s="60"/>
      <c r="D15" s="60"/>
      <c r="E15" s="60"/>
      <c r="F15" s="60"/>
      <c r="G15" s="24" t="e">
        <f>#REF!*G38*$B$44</f>
        <v>#REF!</v>
      </c>
      <c r="H15" s="24" t="e">
        <f>#REF!*H38*$B$44</f>
        <v>#REF!</v>
      </c>
      <c r="I15" s="24" t="e">
        <f>#REF!*I38*$B$44</f>
        <v>#REF!</v>
      </c>
      <c r="J15" s="24" t="e">
        <f>#REF!*J38*$B$44</f>
        <v>#REF!</v>
      </c>
      <c r="K15" s="24" t="e">
        <f>#REF!*K38*$B$44</f>
        <v>#REF!</v>
      </c>
      <c r="L15" s="24" t="e">
        <f>#REF!*L38*$B$44</f>
        <v>#REF!</v>
      </c>
      <c r="M15" s="24" t="e">
        <f>#REF!*M38*$B$44</f>
        <v>#REF!</v>
      </c>
      <c r="N15" s="24" t="e">
        <f>#REF!*N38*$B$44</f>
        <v>#REF!</v>
      </c>
      <c r="O15" s="24" t="e">
        <f>#REF!*O38*$B$44</f>
        <v>#REF!</v>
      </c>
      <c r="P15" s="24" t="e">
        <f>#REF!*P38*$B$44</f>
        <v>#REF!</v>
      </c>
      <c r="Q15" s="24" t="e">
        <f>#REF!*Q38*$B$44</f>
        <v>#REF!</v>
      </c>
      <c r="R15" s="25" t="s">
        <v>6</v>
      </c>
      <c r="S15" s="23">
        <v>0.7598226127320953</v>
      </c>
      <c r="T15" s="43">
        <v>0.19</v>
      </c>
      <c r="U15" s="24">
        <f>$T$15*U38*$B$44</f>
        <v>0</v>
      </c>
      <c r="V15" s="24">
        <f>$T$15*V38*$B$44</f>
        <v>0</v>
      </c>
      <c r="W15" s="24">
        <f>$T$15*W38*$B$44</f>
        <v>0</v>
      </c>
      <c r="X15" s="24">
        <f>$T$15*X38*$B$44</f>
        <v>0</v>
      </c>
      <c r="Y15" s="24">
        <f>$T$15*Y38*$B$44</f>
        <v>0</v>
      </c>
      <c r="Z15" s="24" t="e">
        <f>#REF!*Z38*$B$44</f>
        <v>#REF!</v>
      </c>
      <c r="AA15" s="24" t="e">
        <f>#REF!*AA38*$B$44</f>
        <v>#REF!</v>
      </c>
      <c r="AB15" s="24" t="e">
        <f>#REF!*AB38*$B$44</f>
        <v>#REF!</v>
      </c>
      <c r="AC15" s="24" t="e">
        <f>#REF!*AC38*$B$44</f>
        <v>#REF!</v>
      </c>
      <c r="AD15" s="25" t="s">
        <v>6</v>
      </c>
      <c r="AE15" s="23">
        <v>0.7598226127320953</v>
      </c>
      <c r="AF15" s="12">
        <v>0.19</v>
      </c>
      <c r="AG15" s="24">
        <f>$AF$15*$B$44*AG38</f>
        <v>0</v>
      </c>
      <c r="AH15" s="9" t="s">
        <v>44</v>
      </c>
      <c r="AI15" s="12">
        <v>0.7598226127320953</v>
      </c>
      <c r="AJ15" s="12">
        <v>0.17</v>
      </c>
      <c r="AK15" s="24">
        <f>$AJ$15*AK38*$B$44</f>
        <v>7020.456</v>
      </c>
      <c r="AN15" s="1"/>
      <c r="AO15" s="1"/>
      <c r="AP15" s="1"/>
      <c r="AQ15" s="1"/>
    </row>
    <row r="16" spans="1:43" ht="12.75">
      <c r="A16" s="60" t="s">
        <v>13</v>
      </c>
      <c r="B16" s="60"/>
      <c r="C16" s="60"/>
      <c r="D16" s="60"/>
      <c r="E16" s="60"/>
      <c r="F16" s="60"/>
      <c r="G16" s="24" t="e">
        <f>#REF!*G38*$B$44</f>
        <v>#REF!</v>
      </c>
      <c r="H16" s="24" t="e">
        <f>#REF!*H38*$B$44</f>
        <v>#REF!</v>
      </c>
      <c r="I16" s="24" t="e">
        <f>#REF!*I38*$B$44</f>
        <v>#REF!</v>
      </c>
      <c r="J16" s="24" t="e">
        <f>#REF!*J38*$B$44</f>
        <v>#REF!</v>
      </c>
      <c r="K16" s="24" t="e">
        <f>#REF!*K38*$B$44</f>
        <v>#REF!</v>
      </c>
      <c r="L16" s="24" t="e">
        <f>#REF!*L38*$B$44</f>
        <v>#REF!</v>
      </c>
      <c r="M16" s="24" t="e">
        <f>#REF!*M38*$B$44</f>
        <v>#REF!</v>
      </c>
      <c r="N16" s="24" t="e">
        <f>#REF!*N38*$B$44</f>
        <v>#REF!</v>
      </c>
      <c r="O16" s="24" t="e">
        <f>#REF!*O38*$B$44</f>
        <v>#REF!</v>
      </c>
      <c r="P16" s="24" t="e">
        <f>#REF!*P38*$B$44</f>
        <v>#REF!</v>
      </c>
      <c r="Q16" s="24" t="e">
        <f>#REF!*Q38*$B$44</f>
        <v>#REF!</v>
      </c>
      <c r="R16" s="25" t="s">
        <v>6</v>
      </c>
      <c r="S16" s="23">
        <v>6.63867871352785</v>
      </c>
      <c r="T16" s="43">
        <v>0.56</v>
      </c>
      <c r="U16" s="24">
        <f>$T$16*U38*$B$44</f>
        <v>0</v>
      </c>
      <c r="V16" s="24">
        <f>$T$16*V38*$B$44</f>
        <v>0</v>
      </c>
      <c r="W16" s="24">
        <f>$T$16*W38*$B$44</f>
        <v>0</v>
      </c>
      <c r="X16" s="24">
        <f>$T$16*X38*$B$44</f>
        <v>0</v>
      </c>
      <c r="Y16" s="24">
        <f>$T$16*Y38*$B$44</f>
        <v>0</v>
      </c>
      <c r="Z16" s="24" t="e">
        <f>#REF!*Z38*$B$44</f>
        <v>#REF!</v>
      </c>
      <c r="AA16" s="24" t="e">
        <f>#REF!*AA38*$B$44</f>
        <v>#REF!</v>
      </c>
      <c r="AB16" s="24" t="e">
        <f>#REF!*AB38*$B$44</f>
        <v>#REF!</v>
      </c>
      <c r="AC16" s="24" t="e">
        <f>#REF!*AC38*$B$44</f>
        <v>#REF!</v>
      </c>
      <c r="AD16" s="25" t="s">
        <v>6</v>
      </c>
      <c r="AE16" s="23">
        <v>6.63867871352785</v>
      </c>
      <c r="AF16" s="12">
        <v>0.56</v>
      </c>
      <c r="AG16" s="24">
        <f>$AF$16*$B$44*AG38</f>
        <v>0</v>
      </c>
      <c r="AH16" s="9" t="s">
        <v>44</v>
      </c>
      <c r="AI16" s="12">
        <v>6.63867871352785</v>
      </c>
      <c r="AJ16" s="12">
        <v>0.44</v>
      </c>
      <c r="AK16" s="24">
        <f>$AJ$16*AK38*$B$44</f>
        <v>18170.592</v>
      </c>
      <c r="AN16" s="1"/>
      <c r="AO16" s="1"/>
      <c r="AP16" s="1"/>
      <c r="AQ16" s="1"/>
    </row>
    <row r="17" spans="1:43" ht="12.75">
      <c r="A17" s="60" t="s">
        <v>14</v>
      </c>
      <c r="B17" s="60"/>
      <c r="C17" s="60"/>
      <c r="D17" s="60"/>
      <c r="E17" s="60"/>
      <c r="F17" s="60"/>
      <c r="G17" s="24" t="e">
        <f>#REF!*G38*$B$44</f>
        <v>#REF!</v>
      </c>
      <c r="H17" s="24" t="e">
        <f>#REF!*H38*$B$44</f>
        <v>#REF!</v>
      </c>
      <c r="I17" s="24" t="e">
        <f>#REF!*I38*$B$44</f>
        <v>#REF!</v>
      </c>
      <c r="J17" s="24" t="e">
        <f>#REF!*J38*$B$44</f>
        <v>#REF!</v>
      </c>
      <c r="K17" s="24" t="e">
        <f>#REF!*K38*$B$44</f>
        <v>#REF!</v>
      </c>
      <c r="L17" s="24" t="e">
        <f>#REF!*L38*$B$44</f>
        <v>#REF!</v>
      </c>
      <c r="M17" s="24" t="e">
        <f>#REF!*M38*$B$44</f>
        <v>#REF!</v>
      </c>
      <c r="N17" s="24" t="e">
        <f>#REF!*N38*$B$44</f>
        <v>#REF!</v>
      </c>
      <c r="O17" s="24" t="e">
        <f>#REF!*O38*$B$44</f>
        <v>#REF!</v>
      </c>
      <c r="P17" s="24" t="e">
        <f>#REF!*P38*$B$44</f>
        <v>#REF!</v>
      </c>
      <c r="Q17" s="24" t="e">
        <f>#REF!*Q38*$B$44</f>
        <v>#REF!</v>
      </c>
      <c r="R17" s="25" t="s">
        <v>6</v>
      </c>
      <c r="S17" s="23">
        <v>23.528449933686996</v>
      </c>
      <c r="T17" s="43">
        <v>0.37</v>
      </c>
      <c r="U17" s="24">
        <f>$T$17*U38*$B$44</f>
        <v>0</v>
      </c>
      <c r="V17" s="24">
        <f>$T$17*V38*$B$44</f>
        <v>0</v>
      </c>
      <c r="W17" s="24">
        <f>$T$17*W38*$B$44</f>
        <v>0</v>
      </c>
      <c r="X17" s="24">
        <f>$T$17*X38*$B$44</f>
        <v>0</v>
      </c>
      <c r="Y17" s="24">
        <f>$T$17*Y38*$B$44</f>
        <v>0</v>
      </c>
      <c r="Z17" s="24" t="e">
        <f>#REF!*Z38*$B$44</f>
        <v>#REF!</v>
      </c>
      <c r="AA17" s="24" t="e">
        <f>#REF!*AA38*$B$44</f>
        <v>#REF!</v>
      </c>
      <c r="AB17" s="24" t="e">
        <f>#REF!*AB38*$B$44</f>
        <v>#REF!</v>
      </c>
      <c r="AC17" s="24" t="e">
        <f>#REF!*AC38*$B$44</f>
        <v>#REF!</v>
      </c>
      <c r="AD17" s="25" t="s">
        <v>6</v>
      </c>
      <c r="AE17" s="23">
        <v>23.528449933686996</v>
      </c>
      <c r="AF17" s="12">
        <v>0.37</v>
      </c>
      <c r="AG17" s="24">
        <f>$AF$17*$B$44*AG38</f>
        <v>0</v>
      </c>
      <c r="AH17" s="9" t="s">
        <v>44</v>
      </c>
      <c r="AI17" s="12">
        <v>23.528449933686996</v>
      </c>
      <c r="AJ17" s="12">
        <v>0.21</v>
      </c>
      <c r="AK17" s="24">
        <f>$AJ$17*AK38*$B$44</f>
        <v>8672.328</v>
      </c>
      <c r="AN17" s="1"/>
      <c r="AO17" s="1"/>
      <c r="AP17" s="1"/>
      <c r="AQ17" s="1"/>
    </row>
    <row r="18" spans="1:43" ht="12.75">
      <c r="A18" s="60" t="s">
        <v>15</v>
      </c>
      <c r="B18" s="60"/>
      <c r="C18" s="60"/>
      <c r="D18" s="60"/>
      <c r="E18" s="60"/>
      <c r="F18" s="60"/>
      <c r="G18" s="24" t="e">
        <f>#REF!*G38*$B$44</f>
        <v>#REF!</v>
      </c>
      <c r="H18" s="24" t="e">
        <f>#REF!*H38*$B$44</f>
        <v>#REF!</v>
      </c>
      <c r="I18" s="24" t="e">
        <f>#REF!*I38*$B$44</f>
        <v>#REF!</v>
      </c>
      <c r="J18" s="24" t="e">
        <f>#REF!*J38*$B$44</f>
        <v>#REF!</v>
      </c>
      <c r="K18" s="24" t="e">
        <f>#REF!*K38*$B$44</f>
        <v>#REF!</v>
      </c>
      <c r="L18" s="24" t="e">
        <f>#REF!*L38*$B$44</f>
        <v>#REF!</v>
      </c>
      <c r="M18" s="24" t="e">
        <f>#REF!*M38*$B$44</f>
        <v>#REF!</v>
      </c>
      <c r="N18" s="24" t="e">
        <f>#REF!*N38*$B$44</f>
        <v>#REF!</v>
      </c>
      <c r="O18" s="24" t="e">
        <f>#REF!*O38*$B$44</f>
        <v>#REF!</v>
      </c>
      <c r="P18" s="24" t="e">
        <f>#REF!*P38*$B$44</f>
        <v>#REF!</v>
      </c>
      <c r="Q18" s="24" t="e">
        <f>#REF!*Q38*$B$44</f>
        <v>#REF!</v>
      </c>
      <c r="R18" s="25" t="s">
        <v>6</v>
      </c>
      <c r="S18" s="23">
        <v>0.40813328912466834</v>
      </c>
      <c r="T18" s="43">
        <v>0.28</v>
      </c>
      <c r="U18" s="24">
        <f>$T$18*U38*$B$44</f>
        <v>0</v>
      </c>
      <c r="V18" s="24">
        <f>$T$18*V38*$B$44</f>
        <v>0</v>
      </c>
      <c r="W18" s="24">
        <f>$T$18*W38*$B$44</f>
        <v>0</v>
      </c>
      <c r="X18" s="24">
        <f>$T$18*X38*$B$44</f>
        <v>0</v>
      </c>
      <c r="Y18" s="24">
        <f>$T$18*Y38*$B$44</f>
        <v>0</v>
      </c>
      <c r="Z18" s="24" t="e">
        <f>#REF!*Z38*$B$44</f>
        <v>#REF!</v>
      </c>
      <c r="AA18" s="24" t="e">
        <f>#REF!*AA38*$B$44</f>
        <v>#REF!</v>
      </c>
      <c r="AB18" s="24" t="e">
        <f>#REF!*AB38*$B$44</f>
        <v>#REF!</v>
      </c>
      <c r="AC18" s="24" t="e">
        <f>#REF!*AC38*$B$44</f>
        <v>#REF!</v>
      </c>
      <c r="AD18" s="25" t="s">
        <v>6</v>
      </c>
      <c r="AE18" s="23">
        <v>0.40813328912466834</v>
      </c>
      <c r="AF18" s="12">
        <v>0.28</v>
      </c>
      <c r="AG18" s="24">
        <f>$AF$18*$B$44*AG38</f>
        <v>0</v>
      </c>
      <c r="AH18" s="9" t="s">
        <v>44</v>
      </c>
      <c r="AI18" s="12">
        <v>0.40813328912466834</v>
      </c>
      <c r="AJ18" s="12">
        <v>0.15</v>
      </c>
      <c r="AK18" s="24">
        <f>$AJ$18*AK38*$B$44</f>
        <v>6194.52</v>
      </c>
      <c r="AN18" s="1"/>
      <c r="AO18" s="1"/>
      <c r="AP18" s="1"/>
      <c r="AQ18" s="1"/>
    </row>
    <row r="19" spans="1:43" ht="43.5" customHeight="1">
      <c r="A19" s="60" t="s">
        <v>26</v>
      </c>
      <c r="B19" s="60"/>
      <c r="C19" s="60"/>
      <c r="D19" s="60"/>
      <c r="E19" s="60"/>
      <c r="F19" s="60"/>
      <c r="G19" s="24" t="e">
        <f>#REF!*G38*$B$44</f>
        <v>#REF!</v>
      </c>
      <c r="H19" s="24" t="e">
        <f>#REF!*H38*$B$44</f>
        <v>#REF!</v>
      </c>
      <c r="I19" s="24" t="e">
        <f>#REF!*I38*$B$44</f>
        <v>#REF!</v>
      </c>
      <c r="J19" s="24" t="e">
        <f>#REF!*J38*$B$44</f>
        <v>#REF!</v>
      </c>
      <c r="K19" s="24" t="e">
        <f>#REF!*K38*$B$44</f>
        <v>#REF!</v>
      </c>
      <c r="L19" s="24" t="e">
        <f>#REF!*L38*$B$44</f>
        <v>#REF!</v>
      </c>
      <c r="M19" s="24" t="e">
        <f>#REF!*M38*$B$44</f>
        <v>#REF!</v>
      </c>
      <c r="N19" s="24" t="e">
        <f>#REF!*N38*$B$44</f>
        <v>#REF!</v>
      </c>
      <c r="O19" s="24" t="e">
        <f>#REF!*O38*$B$44</f>
        <v>#REF!</v>
      </c>
      <c r="P19" s="24" t="e">
        <f>#REF!*P38*$B$44</f>
        <v>#REF!</v>
      </c>
      <c r="Q19" s="24" t="e">
        <f>#REF!*Q38*$B$44</f>
        <v>#REF!</v>
      </c>
      <c r="R19" s="27" t="s">
        <v>16</v>
      </c>
      <c r="S19" s="23">
        <v>12.083350464190978</v>
      </c>
      <c r="T19" s="43">
        <v>0.68</v>
      </c>
      <c r="U19" s="24">
        <f>$T$19*U38*$B$44</f>
        <v>0</v>
      </c>
      <c r="V19" s="24">
        <f>$T$19*V38*$B$44</f>
        <v>0</v>
      </c>
      <c r="W19" s="24">
        <f>$T$19*W38*$B$44</f>
        <v>0</v>
      </c>
      <c r="X19" s="24">
        <f>$T$19*X38*$B$44</f>
        <v>0</v>
      </c>
      <c r="Y19" s="24">
        <f>$T$19*Y38*$B$44</f>
        <v>0</v>
      </c>
      <c r="Z19" s="24" t="e">
        <f>#REF!*Z38*$B$44</f>
        <v>#REF!</v>
      </c>
      <c r="AA19" s="24" t="e">
        <f>#REF!*AA38*$B$44</f>
        <v>#REF!</v>
      </c>
      <c r="AB19" s="24" t="e">
        <f>#REF!*AB38*$B$44</f>
        <v>#REF!</v>
      </c>
      <c r="AC19" s="24" t="e">
        <f>#REF!*AC38*$B$44</f>
        <v>#REF!</v>
      </c>
      <c r="AD19" s="27" t="s">
        <v>16</v>
      </c>
      <c r="AE19" s="23">
        <v>12.083350464190978</v>
      </c>
      <c r="AF19" s="12">
        <v>0.68</v>
      </c>
      <c r="AG19" s="24">
        <f>$AF$19*$B$44*AG38</f>
        <v>0</v>
      </c>
      <c r="AH19" s="13" t="s">
        <v>16</v>
      </c>
      <c r="AI19" s="12">
        <v>12.083350464190978</v>
      </c>
      <c r="AJ19" s="12">
        <v>0.65</v>
      </c>
      <c r="AK19" s="24">
        <f>$AJ$19*AK38*$B$44</f>
        <v>26842.920000000006</v>
      </c>
      <c r="AN19" s="1"/>
      <c r="AO19" s="1"/>
      <c r="AP19" s="1"/>
      <c r="AQ19" s="1"/>
    </row>
    <row r="20" spans="1:43" ht="12.75">
      <c r="A20" s="60" t="s">
        <v>57</v>
      </c>
      <c r="B20" s="60"/>
      <c r="C20" s="60"/>
      <c r="D20" s="60"/>
      <c r="E20" s="60"/>
      <c r="F20" s="60"/>
      <c r="G20" s="24" t="e">
        <f>#REF!*G38*$B$44</f>
        <v>#REF!</v>
      </c>
      <c r="H20" s="24" t="e">
        <f>#REF!*H38*$B$44</f>
        <v>#REF!</v>
      </c>
      <c r="I20" s="24" t="e">
        <f>#REF!*I38*$B$44</f>
        <v>#REF!</v>
      </c>
      <c r="J20" s="24" t="e">
        <f>#REF!*J38*$B$44</f>
        <v>#REF!</v>
      </c>
      <c r="K20" s="24" t="e">
        <f>#REF!*K38*$B$44</f>
        <v>#REF!</v>
      </c>
      <c r="L20" s="24" t="e">
        <f>#REF!*L38*$B$44</f>
        <v>#REF!</v>
      </c>
      <c r="M20" s="24" t="e">
        <f>#REF!*M38*$B$44</f>
        <v>#REF!</v>
      </c>
      <c r="N20" s="24" t="e">
        <f>#REF!*N38*$B$44</f>
        <v>#REF!</v>
      </c>
      <c r="O20" s="24" t="e">
        <f>#REF!*O38*$B$44</f>
        <v>#REF!</v>
      </c>
      <c r="P20" s="24" t="e">
        <f>#REF!*P38*$B$44</f>
        <v>#REF!</v>
      </c>
      <c r="Q20" s="24" t="e">
        <f>#REF!*Q38*$B$44</f>
        <v>#REF!</v>
      </c>
      <c r="R20" s="25" t="s">
        <v>6</v>
      </c>
      <c r="S20" s="23">
        <v>7.994505494505494</v>
      </c>
      <c r="T20" s="43">
        <v>0.23</v>
      </c>
      <c r="U20" s="24">
        <f>$T$20*U38*$B$44</f>
        <v>0</v>
      </c>
      <c r="V20" s="24">
        <f>$T$20*V38*$B$44</f>
        <v>0</v>
      </c>
      <c r="W20" s="24">
        <f>$T$20*W38*$B$44</f>
        <v>0</v>
      </c>
      <c r="X20" s="24">
        <f>$T$20*X38*$B$44</f>
        <v>0</v>
      </c>
      <c r="Y20" s="24">
        <f>$T$20*Y38*$B$44</f>
        <v>0</v>
      </c>
      <c r="Z20" s="24" t="e">
        <f>#REF!*Z38*$B$44</f>
        <v>#REF!</v>
      </c>
      <c r="AA20" s="24" t="e">
        <f>#REF!*AA38*$B$44</f>
        <v>#REF!</v>
      </c>
      <c r="AB20" s="24" t="e">
        <f>#REF!*AB38*$B$44</f>
        <v>#REF!</v>
      </c>
      <c r="AC20" s="24" t="e">
        <f>#REF!*AC38*$B$44</f>
        <v>#REF!</v>
      </c>
      <c r="AD20" s="25" t="s">
        <v>6</v>
      </c>
      <c r="AE20" s="23">
        <v>7.994505494505494</v>
      </c>
      <c r="AF20" s="12">
        <v>0.23</v>
      </c>
      <c r="AG20" s="24">
        <f>$AF$20*$B$44*AG38</f>
        <v>0</v>
      </c>
      <c r="AH20" s="9" t="s">
        <v>45</v>
      </c>
      <c r="AI20" s="12">
        <v>7.994505494505494</v>
      </c>
      <c r="AJ20" s="12">
        <v>0.17</v>
      </c>
      <c r="AK20" s="24">
        <f>$AJ$20*AK38*$B$44</f>
        <v>7020.456</v>
      </c>
      <c r="AN20" s="1"/>
      <c r="AO20" s="1"/>
      <c r="AP20" s="1"/>
      <c r="AQ20" s="1"/>
    </row>
    <row r="21" spans="1:43" ht="12.75">
      <c r="A21" s="60" t="s">
        <v>27</v>
      </c>
      <c r="B21" s="60"/>
      <c r="C21" s="60"/>
      <c r="D21" s="60"/>
      <c r="E21" s="60"/>
      <c r="F21" s="60"/>
      <c r="G21" s="24" t="e">
        <f>#REF!*G38*$B$44</f>
        <v>#REF!</v>
      </c>
      <c r="H21" s="24" t="e">
        <f>#REF!*H38*$B$44</f>
        <v>#REF!</v>
      </c>
      <c r="I21" s="24" t="e">
        <f>#REF!*I38*$B$44</f>
        <v>#REF!</v>
      </c>
      <c r="J21" s="24" t="e">
        <f>#REF!*J38*$B$44</f>
        <v>#REF!</v>
      </c>
      <c r="K21" s="24" t="e">
        <f>#REF!*K38*$B$44</f>
        <v>#REF!</v>
      </c>
      <c r="L21" s="24" t="e">
        <f>#REF!*L38*$B$44</f>
        <v>#REF!</v>
      </c>
      <c r="M21" s="24" t="e">
        <f>#REF!*M38*$B$44</f>
        <v>#REF!</v>
      </c>
      <c r="N21" s="24" t="e">
        <f>#REF!*N38*$B$44</f>
        <v>#REF!</v>
      </c>
      <c r="O21" s="24" t="e">
        <f>#REF!*O38*$B$44</f>
        <v>#REF!</v>
      </c>
      <c r="P21" s="24" t="e">
        <f>#REF!*P38*$B$44</f>
        <v>#REF!</v>
      </c>
      <c r="Q21" s="24" t="e">
        <f>#REF!*Q38*$B$44</f>
        <v>#REF!</v>
      </c>
      <c r="R21" s="25" t="s">
        <v>6</v>
      </c>
      <c r="S21" s="23">
        <v>7.994505494505494</v>
      </c>
      <c r="T21" s="43">
        <v>2.74</v>
      </c>
      <c r="U21" s="24">
        <f>$T$21*U38*$B$44</f>
        <v>0</v>
      </c>
      <c r="V21" s="24">
        <f>$T$21*V38*$B$44</f>
        <v>0</v>
      </c>
      <c r="W21" s="24">
        <f>$T$21*W38*$B$44</f>
        <v>0</v>
      </c>
      <c r="X21" s="24">
        <f>$T$21*X38*$B$44</f>
        <v>0</v>
      </c>
      <c r="Y21" s="24">
        <f>$T$21*Y38*$B$44</f>
        <v>0</v>
      </c>
      <c r="Z21" s="24" t="e">
        <f>#REF!*Z38*$B$44</f>
        <v>#REF!</v>
      </c>
      <c r="AA21" s="24" t="e">
        <f>#REF!*AA38*$B$44</f>
        <v>#REF!</v>
      </c>
      <c r="AB21" s="24" t="e">
        <f>#REF!*AB38*$B$44</f>
        <v>#REF!</v>
      </c>
      <c r="AC21" s="24" t="e">
        <f>#REF!*AC38*$B$44</f>
        <v>#REF!</v>
      </c>
      <c r="AD21" s="25" t="s">
        <v>6</v>
      </c>
      <c r="AE21" s="23">
        <v>7.994505494505494</v>
      </c>
      <c r="AF21" s="12">
        <v>2.74</v>
      </c>
      <c r="AG21" s="24">
        <f>$AF$21*$B$44*AG38</f>
        <v>0</v>
      </c>
      <c r="AH21" s="9" t="s">
        <v>44</v>
      </c>
      <c r="AI21" s="12">
        <v>7.994505494505494</v>
      </c>
      <c r="AJ21" s="12">
        <v>2.15</v>
      </c>
      <c r="AK21" s="24">
        <f>$AJ$21*AK38*$B$44</f>
        <v>88788.12</v>
      </c>
      <c r="AN21" s="1"/>
      <c r="AO21" s="1"/>
      <c r="AP21" s="1"/>
      <c r="AQ21" s="1"/>
    </row>
    <row r="22" spans="1:43" ht="12.75">
      <c r="A22" s="60" t="s">
        <v>28</v>
      </c>
      <c r="B22" s="60"/>
      <c r="C22" s="60"/>
      <c r="D22" s="60"/>
      <c r="E22" s="60"/>
      <c r="F22" s="60"/>
      <c r="G22" s="24" t="e">
        <f>#REF!*G38*$B$44</f>
        <v>#REF!</v>
      </c>
      <c r="H22" s="24" t="e">
        <f>#REF!*H38*$B$44</f>
        <v>#REF!</v>
      </c>
      <c r="I22" s="24" t="e">
        <f>#REF!*I38*$B$44</f>
        <v>#REF!</v>
      </c>
      <c r="J22" s="24" t="e">
        <f>#REF!*J38*$B$44</f>
        <v>#REF!</v>
      </c>
      <c r="K22" s="24" t="e">
        <f>#REF!*K38*$B$44</f>
        <v>#REF!</v>
      </c>
      <c r="L22" s="24" t="e">
        <f>#REF!*L38*$B$44</f>
        <v>#REF!</v>
      </c>
      <c r="M22" s="24" t="e">
        <f>#REF!*M38*$B$44</f>
        <v>#REF!</v>
      </c>
      <c r="N22" s="24" t="e">
        <f>#REF!*N38*$B$44</f>
        <v>#REF!</v>
      </c>
      <c r="O22" s="24" t="e">
        <f>#REF!*O38*$B$44</f>
        <v>#REF!</v>
      </c>
      <c r="P22" s="24" t="e">
        <f>#REF!*P38*$B$44</f>
        <v>#REF!</v>
      </c>
      <c r="Q22" s="24" t="e">
        <f>#REF!*Q38*$B$44</f>
        <v>#REF!</v>
      </c>
      <c r="R22" s="25" t="s">
        <v>6</v>
      </c>
      <c r="S22" s="23">
        <v>7.994505494505494</v>
      </c>
      <c r="T22" s="43">
        <v>0</v>
      </c>
      <c r="U22" s="24">
        <f>$T$22*U38*$B$44</f>
        <v>0</v>
      </c>
      <c r="V22" s="24">
        <f>$T$22*V38*$B$44</f>
        <v>0</v>
      </c>
      <c r="W22" s="24">
        <f>$T$22*W38*$B$44</f>
        <v>0</v>
      </c>
      <c r="X22" s="24">
        <f>$T$22*X38*$B$44</f>
        <v>0</v>
      </c>
      <c r="Y22" s="24">
        <f>$T$22*Y38*$B$44</f>
        <v>0</v>
      </c>
      <c r="Z22" s="24" t="e">
        <f>#REF!*Z38*$B$44</f>
        <v>#REF!</v>
      </c>
      <c r="AA22" s="24" t="e">
        <f>#REF!*AA38*$B$44</f>
        <v>#REF!</v>
      </c>
      <c r="AB22" s="24" t="e">
        <f>#REF!*AB38*$B$44</f>
        <v>#REF!</v>
      </c>
      <c r="AC22" s="24" t="e">
        <f>#REF!*AC38*$B$44</f>
        <v>#REF!</v>
      </c>
      <c r="AD22" s="25" t="s">
        <v>6</v>
      </c>
      <c r="AE22" s="23">
        <v>7.994505494505494</v>
      </c>
      <c r="AF22" s="12">
        <v>0</v>
      </c>
      <c r="AG22" s="24">
        <f>$AF$22*$B$44*AG38</f>
        <v>0</v>
      </c>
      <c r="AH22" s="9" t="s">
        <v>6</v>
      </c>
      <c r="AI22" s="12">
        <v>7.994505494505494</v>
      </c>
      <c r="AJ22" s="12">
        <v>0</v>
      </c>
      <c r="AK22" s="24">
        <f>$AJ$22*AK38*$B$44</f>
        <v>0</v>
      </c>
      <c r="AN22" s="1"/>
      <c r="AO22" s="1"/>
      <c r="AP22" s="1"/>
      <c r="AQ22" s="1"/>
    </row>
    <row r="23" spans="1:43" ht="13.5" customHeight="1">
      <c r="A23" s="71" t="s">
        <v>17</v>
      </c>
      <c r="B23" s="71"/>
      <c r="C23" s="71"/>
      <c r="D23" s="71"/>
      <c r="E23" s="71"/>
      <c r="F23" s="71"/>
      <c r="G23" s="21" t="e">
        <f>SUM(G24:G27)</f>
        <v>#REF!</v>
      </c>
      <c r="H23" s="21" t="e">
        <f>SUM(H24:H27)</f>
        <v>#REF!</v>
      </c>
      <c r="I23" s="21" t="e">
        <f>SUM(I24:I27)</f>
        <v>#REF!</v>
      </c>
      <c r="J23" s="21" t="e">
        <f>SUM(J24:J27)</f>
        <v>#REF!</v>
      </c>
      <c r="K23" s="21" t="e">
        <f>SUM(K24:K27)</f>
        <v>#REF!</v>
      </c>
      <c r="L23" s="21" t="e">
        <f aca="true" t="shared" si="4" ref="L23:Q23">SUM(L24:L27)</f>
        <v>#REF!</v>
      </c>
      <c r="M23" s="21" t="e">
        <f t="shared" si="4"/>
        <v>#REF!</v>
      </c>
      <c r="N23" s="21" t="e">
        <f t="shared" si="4"/>
        <v>#REF!</v>
      </c>
      <c r="O23" s="21" t="e">
        <f t="shared" si="4"/>
        <v>#REF!</v>
      </c>
      <c r="P23" s="21" t="e">
        <f t="shared" si="4"/>
        <v>#REF!</v>
      </c>
      <c r="Q23" s="21" t="e">
        <f t="shared" si="4"/>
        <v>#REF!</v>
      </c>
      <c r="R23" s="26"/>
      <c r="S23" s="28">
        <f aca="true" t="shared" si="5" ref="S23:Y23">SUM(S24:S27)</f>
        <v>33.76989389920425</v>
      </c>
      <c r="T23" s="44">
        <f t="shared" si="5"/>
        <v>5.14</v>
      </c>
      <c r="U23" s="21">
        <f t="shared" si="5"/>
        <v>0</v>
      </c>
      <c r="V23" s="21">
        <f t="shared" si="5"/>
        <v>0</v>
      </c>
      <c r="W23" s="21">
        <f t="shared" si="5"/>
        <v>0</v>
      </c>
      <c r="X23" s="21">
        <f t="shared" si="5"/>
        <v>0</v>
      </c>
      <c r="Y23" s="21">
        <f t="shared" si="5"/>
        <v>0</v>
      </c>
      <c r="Z23" s="21" t="e">
        <f>SUM(Z24:Z27)</f>
        <v>#REF!</v>
      </c>
      <c r="AA23" s="21" t="e">
        <f>SUM(AA24:AA27)</f>
        <v>#REF!</v>
      </c>
      <c r="AB23" s="21" t="e">
        <f>SUM(AB24:AB27)</f>
        <v>#REF!</v>
      </c>
      <c r="AC23" s="21" t="e">
        <f>SUM(AC24:AC27)</f>
        <v>#REF!</v>
      </c>
      <c r="AD23" s="26"/>
      <c r="AE23" s="28">
        <f>SUM(AE24:AE27)</f>
        <v>33.76989389920425</v>
      </c>
      <c r="AF23" s="38">
        <f>SUM(AF24:AF27)</f>
        <v>5.6</v>
      </c>
      <c r="AG23" s="21">
        <f>SUM(AG24:AG27)</f>
        <v>0</v>
      </c>
      <c r="AH23" s="11"/>
      <c r="AI23" s="6">
        <f>SUM(AI24:AI27)</f>
        <v>33.76989389920425</v>
      </c>
      <c r="AJ23" s="38">
        <f>SUM(AJ24:AJ27)</f>
        <v>3.7399999999999998</v>
      </c>
      <c r="AK23" s="21">
        <f>SUM(AK24:AK27)</f>
        <v>154450.03199999998</v>
      </c>
      <c r="AN23" s="1"/>
      <c r="AO23" s="1"/>
      <c r="AP23" s="1"/>
      <c r="AQ23" s="1"/>
    </row>
    <row r="24" spans="1:43" ht="12.75">
      <c r="A24" s="60" t="s">
        <v>29</v>
      </c>
      <c r="B24" s="60"/>
      <c r="C24" s="60"/>
      <c r="D24" s="60"/>
      <c r="E24" s="60"/>
      <c r="F24" s="60"/>
      <c r="G24" s="24" t="e">
        <f>#REF!*G38*$B$44</f>
        <v>#REF!</v>
      </c>
      <c r="H24" s="24" t="e">
        <f>#REF!*H38*$B$44</f>
        <v>#REF!</v>
      </c>
      <c r="I24" s="24" t="e">
        <f>#REF!*I38*$B$44</f>
        <v>#REF!</v>
      </c>
      <c r="J24" s="24" t="e">
        <f>#REF!*J38*$B$44</f>
        <v>#REF!</v>
      </c>
      <c r="K24" s="24" t="e">
        <f>#REF!*K38*$B$44</f>
        <v>#REF!</v>
      </c>
      <c r="L24" s="24" t="e">
        <f>#REF!*L38*$B$44</f>
        <v>#REF!</v>
      </c>
      <c r="M24" s="24" t="e">
        <f>#REF!*M38*$B$44</f>
        <v>#REF!</v>
      </c>
      <c r="N24" s="24" t="e">
        <f>#REF!*N38*$B$44</f>
        <v>#REF!</v>
      </c>
      <c r="O24" s="24" t="e">
        <f>#REF!*O38*$B$44</f>
        <v>#REF!</v>
      </c>
      <c r="P24" s="24" t="e">
        <f>#REF!*P38*$B$44</f>
        <v>#REF!</v>
      </c>
      <c r="Q24" s="24" t="e">
        <f>#REF!*Q38*$B$44</f>
        <v>#REF!</v>
      </c>
      <c r="R24" s="25" t="s">
        <v>18</v>
      </c>
      <c r="S24" s="23">
        <v>0.3445907540735127</v>
      </c>
      <c r="T24" s="43">
        <v>0</v>
      </c>
      <c r="U24" s="24">
        <f>$T$24*U38*$B$44</f>
        <v>0</v>
      </c>
      <c r="V24" s="24">
        <f>$T$24*V38*$B$44</f>
        <v>0</v>
      </c>
      <c r="W24" s="24">
        <f>$T$24*W38*$B$44</f>
        <v>0</v>
      </c>
      <c r="X24" s="24">
        <f>$T$24*X38*$B$44</f>
        <v>0</v>
      </c>
      <c r="Y24" s="24">
        <f>$T$24*Y38*$B$44</f>
        <v>0</v>
      </c>
      <c r="Z24" s="24" t="e">
        <f>#REF!*Z38*$B$44</f>
        <v>#REF!</v>
      </c>
      <c r="AA24" s="24" t="e">
        <f>#REF!*AA38*$B$44</f>
        <v>#REF!</v>
      </c>
      <c r="AB24" s="24" t="e">
        <f>#REF!*AB38*$B$44</f>
        <v>#REF!</v>
      </c>
      <c r="AC24" s="24" t="e">
        <f>#REF!*AC38*$B$44</f>
        <v>#REF!</v>
      </c>
      <c r="AD24" s="25" t="s">
        <v>18</v>
      </c>
      <c r="AE24" s="23">
        <v>0.3445907540735127</v>
      </c>
      <c r="AF24" s="12">
        <v>0</v>
      </c>
      <c r="AG24" s="24">
        <f>$AF$24*$B$44*AG38</f>
        <v>0</v>
      </c>
      <c r="AH24" s="9" t="s">
        <v>18</v>
      </c>
      <c r="AI24" s="10">
        <v>0.3445907540735127</v>
      </c>
      <c r="AJ24" s="12">
        <v>0.05</v>
      </c>
      <c r="AK24" s="24">
        <f>$AJ$24*AK38*$B$44</f>
        <v>2064.84</v>
      </c>
      <c r="AN24" s="1"/>
      <c r="AO24" s="1"/>
      <c r="AP24" s="1"/>
      <c r="AQ24" s="1"/>
    </row>
    <row r="25" spans="1:43" ht="37.5" customHeight="1">
      <c r="A25" s="65" t="s">
        <v>30</v>
      </c>
      <c r="B25" s="65"/>
      <c r="C25" s="65"/>
      <c r="D25" s="65"/>
      <c r="E25" s="65"/>
      <c r="F25" s="65"/>
      <c r="G25" s="24" t="e">
        <f>#REF!*G38*$B$44</f>
        <v>#REF!</v>
      </c>
      <c r="H25" s="24" t="e">
        <f>#REF!*H38*$B$44</f>
        <v>#REF!</v>
      </c>
      <c r="I25" s="24" t="e">
        <f>#REF!*I38*$B$44</f>
        <v>#REF!</v>
      </c>
      <c r="J25" s="24" t="e">
        <f>#REF!*J38*$B$44</f>
        <v>#REF!</v>
      </c>
      <c r="K25" s="24" t="e">
        <f>#REF!*K38*$B$44</f>
        <v>#REF!</v>
      </c>
      <c r="L25" s="24" t="e">
        <f>#REF!*L38*$B$44</f>
        <v>#REF!</v>
      </c>
      <c r="M25" s="24" t="e">
        <f>#REF!*M38*$B$44</f>
        <v>#REF!</v>
      </c>
      <c r="N25" s="24" t="e">
        <f>#REF!*N38*$B$44</f>
        <v>#REF!</v>
      </c>
      <c r="O25" s="24" t="e">
        <f>#REF!*O38*$B$44</f>
        <v>#REF!</v>
      </c>
      <c r="P25" s="24" t="e">
        <f>#REF!*P38*$B$44</f>
        <v>#REF!</v>
      </c>
      <c r="Q25" s="24" t="e">
        <f>#REF!*Q38*$B$44</f>
        <v>#REF!</v>
      </c>
      <c r="R25" s="25" t="s">
        <v>18</v>
      </c>
      <c r="S25" s="23">
        <v>7.580996589617279</v>
      </c>
      <c r="T25" s="12">
        <v>0.35</v>
      </c>
      <c r="U25" s="24">
        <f>$T$25*U38*$B$44</f>
        <v>0</v>
      </c>
      <c r="V25" s="24">
        <f>$T$25*V38*$B$44</f>
        <v>0</v>
      </c>
      <c r="W25" s="24">
        <f>$T$25*W38*$B$44</f>
        <v>0</v>
      </c>
      <c r="X25" s="24">
        <f>$T$25*X38*$B$44</f>
        <v>0</v>
      </c>
      <c r="Y25" s="24">
        <f>$T$25*Y38*$B$44</f>
        <v>0</v>
      </c>
      <c r="Z25" s="24" t="e">
        <f>#REF!*Z38*$B$44</f>
        <v>#REF!</v>
      </c>
      <c r="AA25" s="24" t="e">
        <f>#REF!*AA38*$B$44</f>
        <v>#REF!</v>
      </c>
      <c r="AB25" s="24" t="e">
        <f>#REF!*AB38*$B$44</f>
        <v>#REF!</v>
      </c>
      <c r="AC25" s="24" t="e">
        <f>#REF!*AC38*$B$44</f>
        <v>#REF!</v>
      </c>
      <c r="AD25" s="25" t="s">
        <v>18</v>
      </c>
      <c r="AE25" s="23">
        <v>7.580996589617279</v>
      </c>
      <c r="AF25" s="12">
        <v>0.35</v>
      </c>
      <c r="AG25" s="24">
        <f>$AF$25*$B$44*AG38</f>
        <v>0</v>
      </c>
      <c r="AH25" s="9" t="s">
        <v>46</v>
      </c>
      <c r="AI25" s="10">
        <v>7.580996589617279</v>
      </c>
      <c r="AJ25" s="12">
        <v>0.03</v>
      </c>
      <c r="AK25" s="24">
        <f>$AJ$25*AK38*$B$44</f>
        <v>1238.904</v>
      </c>
      <c r="AN25" s="1"/>
      <c r="AO25" s="1"/>
      <c r="AP25" s="1"/>
      <c r="AQ25" s="1"/>
    </row>
    <row r="26" spans="1:43" ht="45" customHeight="1">
      <c r="A26" s="65" t="s">
        <v>31</v>
      </c>
      <c r="B26" s="65"/>
      <c r="C26" s="65"/>
      <c r="D26" s="65"/>
      <c r="E26" s="65"/>
      <c r="F26" s="65"/>
      <c r="G26" s="24" t="e">
        <f>#REF!*G38*$B$44</f>
        <v>#REF!</v>
      </c>
      <c r="H26" s="24" t="e">
        <f>#REF!*H38*$B$44</f>
        <v>#REF!</v>
      </c>
      <c r="I26" s="24" t="e">
        <f>#REF!*I38*$B$44</f>
        <v>#REF!</v>
      </c>
      <c r="J26" s="24" t="e">
        <f>#REF!*J38*$B$44</f>
        <v>#REF!</v>
      </c>
      <c r="K26" s="24" t="e">
        <f>#REF!*K38*$B$44</f>
        <v>#REF!</v>
      </c>
      <c r="L26" s="24" t="e">
        <f>#REF!*L38*$B$44</f>
        <v>#REF!</v>
      </c>
      <c r="M26" s="24" t="e">
        <f>#REF!*M38*$B$44</f>
        <v>#REF!</v>
      </c>
      <c r="N26" s="24" t="e">
        <f>#REF!*N38*$B$44</f>
        <v>#REF!</v>
      </c>
      <c r="O26" s="24" t="e">
        <f>#REF!*O38*$B$44</f>
        <v>#REF!</v>
      </c>
      <c r="P26" s="24" t="e">
        <f>#REF!*P38*$B$44</f>
        <v>#REF!</v>
      </c>
      <c r="Q26" s="24" t="e">
        <f>#REF!*Q38*$B$44</f>
        <v>#REF!</v>
      </c>
      <c r="R26" s="27" t="s">
        <v>19</v>
      </c>
      <c r="S26" s="29">
        <v>2.067544524441076</v>
      </c>
      <c r="T26" s="43">
        <v>0.04</v>
      </c>
      <c r="U26" s="24">
        <f>$T$26*U38*$B$44</f>
        <v>0</v>
      </c>
      <c r="V26" s="24">
        <f>$T$26*V38*$B$44</f>
        <v>0</v>
      </c>
      <c r="W26" s="24">
        <f>$T$26*W38*$B$44</f>
        <v>0</v>
      </c>
      <c r="X26" s="24">
        <f>$T$26*X38*$B$44</f>
        <v>0</v>
      </c>
      <c r="Y26" s="24">
        <f>$T$26*Y38*$B$44</f>
        <v>0</v>
      </c>
      <c r="Z26" s="24" t="e">
        <f>#REF!*Z38*$B$44</f>
        <v>#REF!</v>
      </c>
      <c r="AA26" s="24" t="e">
        <f>#REF!*AA38*$B$44</f>
        <v>#REF!</v>
      </c>
      <c r="AB26" s="24" t="e">
        <f>#REF!*AB38*$B$44</f>
        <v>#REF!</v>
      </c>
      <c r="AC26" s="24" t="e">
        <f>#REF!*AC38*$B$44</f>
        <v>#REF!</v>
      </c>
      <c r="AD26" s="27" t="s">
        <v>19</v>
      </c>
      <c r="AE26" s="29">
        <v>2.067544524441076</v>
      </c>
      <c r="AF26" s="12">
        <v>0.04</v>
      </c>
      <c r="AG26" s="24">
        <f>$AF$26*$B$44*AG38</f>
        <v>0</v>
      </c>
      <c r="AH26" s="13" t="s">
        <v>19</v>
      </c>
      <c r="AI26" s="14">
        <v>2.067544524441076</v>
      </c>
      <c r="AJ26" s="12">
        <v>0.03</v>
      </c>
      <c r="AK26" s="24">
        <f>$AJ$26*AK38*$B$44</f>
        <v>1238.904</v>
      </c>
      <c r="AN26" s="1"/>
      <c r="AO26" s="1"/>
      <c r="AP26" s="1"/>
      <c r="AQ26" s="1"/>
    </row>
    <row r="27" spans="1:43" ht="68.25" customHeight="1">
      <c r="A27" s="65" t="s">
        <v>32</v>
      </c>
      <c r="B27" s="65"/>
      <c r="C27" s="65"/>
      <c r="D27" s="65"/>
      <c r="E27" s="65"/>
      <c r="F27" s="65"/>
      <c r="G27" s="24" t="e">
        <f>#REF!*G38*$B$44</f>
        <v>#REF!</v>
      </c>
      <c r="H27" s="24" t="e">
        <f>#REF!*H38*$B$44</f>
        <v>#REF!</v>
      </c>
      <c r="I27" s="24" t="e">
        <f>#REF!*I38*$B$44</f>
        <v>#REF!</v>
      </c>
      <c r="J27" s="24" t="e">
        <f>#REF!*J38*$B$44</f>
        <v>#REF!</v>
      </c>
      <c r="K27" s="24" t="e">
        <f>#REF!*K38*$B$44</f>
        <v>#REF!</v>
      </c>
      <c r="L27" s="24" t="e">
        <f>#REF!*L38*$B$44</f>
        <v>#REF!</v>
      </c>
      <c r="M27" s="24" t="e">
        <f>#REF!*M38*$B$44</f>
        <v>#REF!</v>
      </c>
      <c r="N27" s="24" t="e">
        <f>#REF!*N38*$B$44</f>
        <v>#REF!</v>
      </c>
      <c r="O27" s="24" t="e">
        <f>#REF!*O38*$B$44</f>
        <v>#REF!</v>
      </c>
      <c r="P27" s="24" t="e">
        <f>#REF!*P38*$B$44</f>
        <v>#REF!</v>
      </c>
      <c r="Q27" s="24" t="e">
        <f>#REF!*Q38*$B$44</f>
        <v>#REF!</v>
      </c>
      <c r="R27" s="25" t="s">
        <v>18</v>
      </c>
      <c r="S27" s="23">
        <v>23.776762031072376</v>
      </c>
      <c r="T27" s="43">
        <v>4.75</v>
      </c>
      <c r="U27" s="24">
        <f>$T$27*U38*$B$44</f>
        <v>0</v>
      </c>
      <c r="V27" s="24">
        <f>$T$27*V38*$B$44</f>
        <v>0</v>
      </c>
      <c r="W27" s="24">
        <f>$T$27*W38*$B$44</f>
        <v>0</v>
      </c>
      <c r="X27" s="24">
        <f>$T$27*X38*$B$44</f>
        <v>0</v>
      </c>
      <c r="Y27" s="24">
        <f>$T$27*Y38*$B$44</f>
        <v>0</v>
      </c>
      <c r="Z27" s="24" t="e">
        <f>#REF!*Z38*$B$44</f>
        <v>#REF!</v>
      </c>
      <c r="AA27" s="24" t="e">
        <f>#REF!*AA38*$B$44</f>
        <v>#REF!</v>
      </c>
      <c r="AB27" s="24" t="e">
        <f>#REF!*AB38*$B$44</f>
        <v>#REF!</v>
      </c>
      <c r="AC27" s="24" t="e">
        <f>#REF!*AC38*$B$44</f>
        <v>#REF!</v>
      </c>
      <c r="AD27" s="25" t="s">
        <v>18</v>
      </c>
      <c r="AE27" s="23">
        <v>23.776762031072376</v>
      </c>
      <c r="AF27" s="12">
        <v>5.21</v>
      </c>
      <c r="AG27" s="24">
        <f>$AF$27*$B$44*AG38</f>
        <v>0</v>
      </c>
      <c r="AH27" s="9" t="s">
        <v>46</v>
      </c>
      <c r="AI27" s="10">
        <v>23.776762031072376</v>
      </c>
      <c r="AJ27" s="12">
        <v>3.63</v>
      </c>
      <c r="AK27" s="24">
        <f>$AJ$27*AK38*$B$44</f>
        <v>149907.384</v>
      </c>
      <c r="AN27" s="1"/>
      <c r="AO27" s="1"/>
      <c r="AP27" s="1"/>
      <c r="AQ27" s="1"/>
    </row>
    <row r="28" spans="1:43" ht="12.75">
      <c r="A28" s="59" t="s">
        <v>20</v>
      </c>
      <c r="B28" s="59"/>
      <c r="C28" s="59"/>
      <c r="D28" s="59"/>
      <c r="E28" s="59"/>
      <c r="F28" s="59"/>
      <c r="G28" s="21" t="e">
        <f aca="true" t="shared" si="6" ref="G28:Q28">SUM(G29:G34)</f>
        <v>#REF!</v>
      </c>
      <c r="H28" s="21" t="e">
        <f t="shared" si="6"/>
        <v>#REF!</v>
      </c>
      <c r="I28" s="21" t="e">
        <f t="shared" si="6"/>
        <v>#REF!</v>
      </c>
      <c r="J28" s="21" t="e">
        <f t="shared" si="6"/>
        <v>#REF!</v>
      </c>
      <c r="K28" s="21" t="e">
        <f t="shared" si="6"/>
        <v>#REF!</v>
      </c>
      <c r="L28" s="28" t="e">
        <f t="shared" si="6"/>
        <v>#REF!</v>
      </c>
      <c r="M28" s="28" t="e">
        <f t="shared" si="6"/>
        <v>#REF!</v>
      </c>
      <c r="N28" s="28" t="e">
        <f t="shared" si="6"/>
        <v>#REF!</v>
      </c>
      <c r="O28" s="28" t="e">
        <f t="shared" si="6"/>
        <v>#REF!</v>
      </c>
      <c r="P28" s="28" t="e">
        <f t="shared" si="6"/>
        <v>#REF!</v>
      </c>
      <c r="Q28" s="21" t="e">
        <f t="shared" si="6"/>
        <v>#REF!</v>
      </c>
      <c r="R28" s="26"/>
      <c r="S28" s="28">
        <f>SUM(S29:S31)</f>
        <v>14.81716559302766</v>
      </c>
      <c r="T28" s="44">
        <f aca="true" t="shared" si="7" ref="T28:Y28">SUM(T29:T34)</f>
        <v>3.15</v>
      </c>
      <c r="U28" s="21">
        <f t="shared" si="7"/>
        <v>0</v>
      </c>
      <c r="V28" s="28">
        <f t="shared" si="7"/>
        <v>0</v>
      </c>
      <c r="W28" s="21">
        <f t="shared" si="7"/>
        <v>0</v>
      </c>
      <c r="X28" s="21">
        <f t="shared" si="7"/>
        <v>0</v>
      </c>
      <c r="Y28" s="21">
        <f t="shared" si="7"/>
        <v>0</v>
      </c>
      <c r="Z28" s="28" t="e">
        <f>SUM(Z29:Z34)</f>
        <v>#REF!</v>
      </c>
      <c r="AA28" s="28" t="e">
        <f>SUM(AA29:AA34)</f>
        <v>#REF!</v>
      </c>
      <c r="AB28" s="28" t="e">
        <f>SUM(AB29:AB34)</f>
        <v>#REF!</v>
      </c>
      <c r="AC28" s="28" t="e">
        <f>SUM(AC29:AC34)</f>
        <v>#REF!</v>
      </c>
      <c r="AD28" s="26"/>
      <c r="AE28" s="28">
        <f>SUM(AE29:AE31)</f>
        <v>14.81716559302766</v>
      </c>
      <c r="AF28" s="38">
        <f>SUM(AF29:AF34)</f>
        <v>3.15</v>
      </c>
      <c r="AG28" s="28">
        <f>SUM(AG29:AG34)</f>
        <v>0</v>
      </c>
      <c r="AH28" s="11"/>
      <c r="AI28" s="6">
        <f>SUM(AI29:AI31)</f>
        <v>14.81716559302766</v>
      </c>
      <c r="AJ28" s="38">
        <f>SUM(AJ29:AJ34)</f>
        <v>3.35</v>
      </c>
      <c r="AK28" s="21">
        <f>SUM(AK29:AK34)</f>
        <v>138344.28</v>
      </c>
      <c r="AN28" s="1"/>
      <c r="AO28" s="1"/>
      <c r="AP28" s="1"/>
      <c r="AQ28" s="1"/>
    </row>
    <row r="29" spans="1:43" ht="105.75" customHeight="1">
      <c r="A29" s="65" t="s">
        <v>33</v>
      </c>
      <c r="B29" s="65"/>
      <c r="C29" s="65"/>
      <c r="D29" s="65"/>
      <c r="E29" s="65"/>
      <c r="F29" s="65"/>
      <c r="G29" s="30" t="e">
        <f>#REF!*G38*$B$44</f>
        <v>#REF!</v>
      </c>
      <c r="H29" s="30" t="e">
        <f>#REF!*H38*$B$44</f>
        <v>#REF!</v>
      </c>
      <c r="I29" s="30" t="e">
        <f>#REF!*I38*$B$44</f>
        <v>#REF!</v>
      </c>
      <c r="J29" s="30" t="e">
        <f>#REF!*J38*$B$44</f>
        <v>#REF!</v>
      </c>
      <c r="K29" s="30" t="e">
        <f>#REF!*K38*$B$44</f>
        <v>#REF!</v>
      </c>
      <c r="L29" s="30" t="e">
        <f>#REF!*L38*$B$44</f>
        <v>#REF!</v>
      </c>
      <c r="M29" s="30" t="e">
        <f>#REF!*M38*$B$44</f>
        <v>#REF!</v>
      </c>
      <c r="N29" s="30" t="e">
        <f>#REF!*N38*$B$44</f>
        <v>#REF!</v>
      </c>
      <c r="O29" s="30" t="e">
        <f>#REF!*O38*$B$44</f>
        <v>#REF!</v>
      </c>
      <c r="P29" s="30" t="e">
        <f>#REF!*P38*$B$44</f>
        <v>#REF!</v>
      </c>
      <c r="Q29" s="30" t="e">
        <f>#REF!*Q38*$B$44</f>
        <v>#REF!</v>
      </c>
      <c r="R29" s="27" t="s">
        <v>21</v>
      </c>
      <c r="S29" s="29">
        <v>11.753978779840848</v>
      </c>
      <c r="T29" s="43">
        <v>1.36</v>
      </c>
      <c r="U29" s="30">
        <f>$T$29*U38*$B$44</f>
        <v>0</v>
      </c>
      <c r="V29" s="30">
        <f>$T$29*V38*$B$44</f>
        <v>0</v>
      </c>
      <c r="W29" s="30">
        <f>$T$29*W38*$B$44</f>
        <v>0</v>
      </c>
      <c r="X29" s="30">
        <f>$T$29*X38*$B$44</f>
        <v>0</v>
      </c>
      <c r="Y29" s="30">
        <f>$T$29*Y38*$B$44</f>
        <v>0</v>
      </c>
      <c r="Z29" s="24" t="e">
        <f>#REF!*Z38*$B$44</f>
        <v>#REF!</v>
      </c>
      <c r="AA29" s="24" t="e">
        <f>#REF!*AA38*$B$44</f>
        <v>#REF!</v>
      </c>
      <c r="AB29" s="24" t="e">
        <f>#REF!*AB38*$B$44</f>
        <v>#REF!</v>
      </c>
      <c r="AC29" s="24" t="e">
        <f>#REF!*AC38*$B$44</f>
        <v>#REF!</v>
      </c>
      <c r="AD29" s="27" t="s">
        <v>21</v>
      </c>
      <c r="AE29" s="29">
        <v>11.753978779840848</v>
      </c>
      <c r="AF29" s="12">
        <v>1.36</v>
      </c>
      <c r="AG29" s="24">
        <f>$AF$29*$B$44*AG38</f>
        <v>0</v>
      </c>
      <c r="AH29" s="13" t="s">
        <v>58</v>
      </c>
      <c r="AI29" s="14">
        <v>11.753978779840848</v>
      </c>
      <c r="AJ29" s="12">
        <v>0.45</v>
      </c>
      <c r="AK29" s="30">
        <f>$AJ$29*AK38*$B$44</f>
        <v>18583.56</v>
      </c>
      <c r="AN29" s="1"/>
      <c r="AO29" s="1"/>
      <c r="AP29" s="1"/>
      <c r="AQ29" s="1"/>
    </row>
    <row r="30" spans="1:43" ht="54.75" customHeight="1">
      <c r="A30" s="60" t="s">
        <v>34</v>
      </c>
      <c r="B30" s="60"/>
      <c r="C30" s="60"/>
      <c r="D30" s="60"/>
      <c r="E30" s="60"/>
      <c r="F30" s="60"/>
      <c r="G30" s="30" t="e">
        <f>#REF!*G38*$B$44</f>
        <v>#REF!</v>
      </c>
      <c r="H30" s="30" t="e">
        <f>#REF!*H38*$B$44</f>
        <v>#REF!</v>
      </c>
      <c r="I30" s="30" t="e">
        <f>#REF!*I38*$B$44</f>
        <v>#REF!</v>
      </c>
      <c r="J30" s="30" t="e">
        <f>#REF!*J38*$B$44</f>
        <v>#REF!</v>
      </c>
      <c r="K30" s="30" t="e">
        <f>#REF!*K38*$B$44</f>
        <v>#REF!</v>
      </c>
      <c r="L30" s="30" t="e">
        <f>#REF!*L38*$B$44</f>
        <v>#REF!</v>
      </c>
      <c r="M30" s="30" t="e">
        <f>#REF!*M38*$B$44</f>
        <v>#REF!</v>
      </c>
      <c r="N30" s="30" t="e">
        <f>#REF!*N38*$B$44</f>
        <v>#REF!</v>
      </c>
      <c r="O30" s="30" t="e">
        <f>#REF!*O38*$B$44</f>
        <v>#REF!</v>
      </c>
      <c r="P30" s="30" t="e">
        <f>#REF!*P38*$B$44</f>
        <v>#REF!</v>
      </c>
      <c r="Q30" s="30" t="e">
        <f>#REF!*Q38*$B$44</f>
        <v>#REF!</v>
      </c>
      <c r="R30" s="27" t="s">
        <v>22</v>
      </c>
      <c r="S30" s="29">
        <v>2.2252747252747254</v>
      </c>
      <c r="T30" s="43">
        <v>0.89</v>
      </c>
      <c r="U30" s="30">
        <f>$T$30*U38*$B$44</f>
        <v>0</v>
      </c>
      <c r="V30" s="30">
        <f>$T$30*V38*$B$44</f>
        <v>0</v>
      </c>
      <c r="W30" s="30">
        <f>$T$30*W38*$B$44</f>
        <v>0</v>
      </c>
      <c r="X30" s="30">
        <f>$T$30*X38*$B$44</f>
        <v>0</v>
      </c>
      <c r="Y30" s="30">
        <f>$T$30*Y38*$B$44</f>
        <v>0</v>
      </c>
      <c r="Z30" s="24" t="e">
        <f>#REF!*Z38*$B$44</f>
        <v>#REF!</v>
      </c>
      <c r="AA30" s="24" t="e">
        <f>#REF!*AA38*$B$44</f>
        <v>#REF!</v>
      </c>
      <c r="AB30" s="24" t="e">
        <f>#REF!*AB38*$B$44</f>
        <v>#REF!</v>
      </c>
      <c r="AC30" s="24" t="e">
        <f>#REF!*AC38*$B$44</f>
        <v>#REF!</v>
      </c>
      <c r="AD30" s="27" t="s">
        <v>22</v>
      </c>
      <c r="AE30" s="29">
        <v>2.2252747252747254</v>
      </c>
      <c r="AF30" s="12">
        <v>0.89</v>
      </c>
      <c r="AG30" s="24">
        <f>$AF$30*$B$44*AG38</f>
        <v>0</v>
      </c>
      <c r="AH30" s="13" t="s">
        <v>22</v>
      </c>
      <c r="AI30" s="14">
        <v>2.2252747252747254</v>
      </c>
      <c r="AJ30" s="12">
        <v>2.27</v>
      </c>
      <c r="AK30" s="30">
        <f>$AJ$30*AK38*$B$44</f>
        <v>93743.736</v>
      </c>
      <c r="AN30" s="1"/>
      <c r="AO30" s="1"/>
      <c r="AP30" s="1"/>
      <c r="AQ30" s="1"/>
    </row>
    <row r="31" spans="1:43" ht="12.75">
      <c r="A31" s="60" t="s">
        <v>35</v>
      </c>
      <c r="B31" s="60"/>
      <c r="C31" s="60"/>
      <c r="D31" s="60"/>
      <c r="E31" s="60"/>
      <c r="F31" s="60"/>
      <c r="G31" s="30" t="e">
        <f>#REF!*G38*$B$44</f>
        <v>#REF!</v>
      </c>
      <c r="H31" s="30" t="e">
        <f>#REF!*H38*$B$44</f>
        <v>#REF!</v>
      </c>
      <c r="I31" s="30" t="e">
        <f>#REF!*I38*$B$44</f>
        <v>#REF!</v>
      </c>
      <c r="J31" s="30" t="e">
        <f>#REF!*J38*$B$44</f>
        <v>#REF!</v>
      </c>
      <c r="K31" s="30" t="e">
        <f>#REF!*K38*$B$44</f>
        <v>#REF!</v>
      </c>
      <c r="L31" s="30" t="e">
        <f>#REF!*L38*$B$44</f>
        <v>#REF!</v>
      </c>
      <c r="M31" s="30" t="e">
        <f>#REF!*M38*$B$44</f>
        <v>#REF!</v>
      </c>
      <c r="N31" s="30" t="e">
        <f>#REF!*N38*$B$44</f>
        <v>#REF!</v>
      </c>
      <c r="O31" s="30" t="e">
        <f>#REF!*O38*$B$44</f>
        <v>#REF!</v>
      </c>
      <c r="P31" s="30" t="e">
        <f>#REF!*P38*$B$44</f>
        <v>#REF!</v>
      </c>
      <c r="Q31" s="30" t="e">
        <f>#REF!*Q38*$B$44</f>
        <v>#REF!</v>
      </c>
      <c r="R31" s="25" t="s">
        <v>18</v>
      </c>
      <c r="S31" s="23">
        <v>0.8379120879120879</v>
      </c>
      <c r="T31" s="43">
        <v>0.58</v>
      </c>
      <c r="U31" s="30">
        <f>$T$31*U38*$B$44</f>
        <v>0</v>
      </c>
      <c r="V31" s="30">
        <f>$T$31*V38*$B$44</f>
        <v>0</v>
      </c>
      <c r="W31" s="30">
        <f>$T$31*W38*$B$44</f>
        <v>0</v>
      </c>
      <c r="X31" s="30">
        <f>$T$31*X38*$B$44</f>
        <v>0</v>
      </c>
      <c r="Y31" s="30">
        <f>$T$31*Y38*$B$44</f>
        <v>0</v>
      </c>
      <c r="Z31" s="24" t="e">
        <f>#REF!*Z38*$B$44</f>
        <v>#REF!</v>
      </c>
      <c r="AA31" s="24" t="e">
        <f>#REF!*AA38*$B$44</f>
        <v>#REF!</v>
      </c>
      <c r="AB31" s="24" t="e">
        <f>#REF!*AB38*$B$44</f>
        <v>#REF!</v>
      </c>
      <c r="AC31" s="24" t="e">
        <f>#REF!*AC38*$B$44</f>
        <v>#REF!</v>
      </c>
      <c r="AD31" s="25" t="s">
        <v>18</v>
      </c>
      <c r="AE31" s="23">
        <v>0.8379120879120879</v>
      </c>
      <c r="AF31" s="12">
        <v>0.58</v>
      </c>
      <c r="AG31" s="24">
        <f>$AF$31*$B$44*AG38</f>
        <v>0</v>
      </c>
      <c r="AH31" s="9" t="s">
        <v>47</v>
      </c>
      <c r="AI31" s="10">
        <v>0.8379120879120879</v>
      </c>
      <c r="AJ31" s="12">
        <v>0.29</v>
      </c>
      <c r="AK31" s="30">
        <f>$AJ$31*AK38*$B$44</f>
        <v>11976.072</v>
      </c>
      <c r="AN31" s="1"/>
      <c r="AO31" s="1"/>
      <c r="AP31" s="1"/>
      <c r="AQ31" s="1"/>
    </row>
    <row r="32" spans="1:43" ht="12.75">
      <c r="A32" s="60" t="s">
        <v>53</v>
      </c>
      <c r="B32" s="60"/>
      <c r="C32" s="60"/>
      <c r="D32" s="60"/>
      <c r="E32" s="60"/>
      <c r="F32" s="60"/>
      <c r="G32" s="30" t="e">
        <f>#REF!*G38*$B$44</f>
        <v>#REF!</v>
      </c>
      <c r="H32" s="30" t="e">
        <f>#REF!*H38*$B$44</f>
        <v>#REF!</v>
      </c>
      <c r="I32" s="30" t="e">
        <f>#REF!*I38*$B$44</f>
        <v>#REF!</v>
      </c>
      <c r="J32" s="30" t="e">
        <f>#REF!*J38*$B$44</f>
        <v>#REF!</v>
      </c>
      <c r="K32" s="30" t="e">
        <f>#REF!*K38*$B$44</f>
        <v>#REF!</v>
      </c>
      <c r="L32" s="30" t="e">
        <f>#REF!*L38*$B$44</f>
        <v>#REF!</v>
      </c>
      <c r="M32" s="30" t="e">
        <f>#REF!*M38*$B$44</f>
        <v>#REF!</v>
      </c>
      <c r="N32" s="30" t="e">
        <f>#REF!*N38*$B$44</f>
        <v>#REF!</v>
      </c>
      <c r="O32" s="30" t="e">
        <f>#REF!*O38*$B$44</f>
        <v>#REF!</v>
      </c>
      <c r="P32" s="30" t="e">
        <f>#REF!*P38*$B$44</f>
        <v>#REF!</v>
      </c>
      <c r="Q32" s="30" t="e">
        <f>#REF!*Q38*$B$44</f>
        <v>#REF!</v>
      </c>
      <c r="R32" s="25" t="s">
        <v>18</v>
      </c>
      <c r="S32" s="23">
        <v>0.8379120879120879</v>
      </c>
      <c r="T32" s="43">
        <v>0.32</v>
      </c>
      <c r="U32" s="30">
        <f>$T$32*U38*$B$44</f>
        <v>0</v>
      </c>
      <c r="V32" s="30">
        <f>$T$32*V38*$B$44</f>
        <v>0</v>
      </c>
      <c r="W32" s="30">
        <f>$T$32*W38*$B$44</f>
        <v>0</v>
      </c>
      <c r="X32" s="30">
        <f>$T$32*X38*$B$44</f>
        <v>0</v>
      </c>
      <c r="Y32" s="30">
        <f>$T$32*Y38*$B$44</f>
        <v>0</v>
      </c>
      <c r="Z32" s="24" t="e">
        <f>#REF!*Z38*$B$44</f>
        <v>#REF!</v>
      </c>
      <c r="AA32" s="24" t="e">
        <f>#REF!*AA38*$B$44</f>
        <v>#REF!</v>
      </c>
      <c r="AB32" s="24" t="e">
        <f>#REF!*AB38*$B$44</f>
        <v>#REF!</v>
      </c>
      <c r="AC32" s="24" t="e">
        <f>#REF!*AC38*$B$44</f>
        <v>#REF!</v>
      </c>
      <c r="AD32" s="25" t="s">
        <v>18</v>
      </c>
      <c r="AE32" s="23">
        <v>0.8379120879120879</v>
      </c>
      <c r="AF32" s="12">
        <v>0.32</v>
      </c>
      <c r="AG32" s="24">
        <f>$AF$32*$B$44*AG38</f>
        <v>0</v>
      </c>
      <c r="AH32" s="9" t="s">
        <v>46</v>
      </c>
      <c r="AI32" s="10">
        <v>0.8379120879120879</v>
      </c>
      <c r="AJ32" s="12">
        <v>0.34</v>
      </c>
      <c r="AK32" s="30">
        <f>$AJ$32*AK38*$B$44</f>
        <v>14040.912</v>
      </c>
      <c r="AN32" s="1"/>
      <c r="AO32" s="1"/>
      <c r="AP32" s="1"/>
      <c r="AQ32" s="1"/>
    </row>
    <row r="33" spans="1:43" ht="12.75">
      <c r="A33" s="60" t="s">
        <v>40</v>
      </c>
      <c r="B33" s="60"/>
      <c r="C33" s="60"/>
      <c r="D33" s="60"/>
      <c r="E33" s="60"/>
      <c r="F33" s="60"/>
      <c r="G33" s="30" t="e">
        <f>#REF!*G38*$B$44</f>
        <v>#REF!</v>
      </c>
      <c r="H33" s="30" t="e">
        <f>#REF!*H38*$B$44</f>
        <v>#REF!</v>
      </c>
      <c r="I33" s="30" t="e">
        <f>#REF!*I38*$B$44</f>
        <v>#REF!</v>
      </c>
      <c r="J33" s="30" t="e">
        <f>#REF!*J38*$B$44</f>
        <v>#REF!</v>
      </c>
      <c r="K33" s="30" t="e">
        <f>#REF!*K38*$B$44</f>
        <v>#REF!</v>
      </c>
      <c r="L33" s="24" t="e">
        <f>#REF!*L38*$B$44</f>
        <v>#REF!</v>
      </c>
      <c r="M33" s="24" t="e">
        <f>#REF!*M38*$B$44</f>
        <v>#REF!</v>
      </c>
      <c r="N33" s="24" t="e">
        <f>#REF!*N38*$B$44</f>
        <v>#REF!</v>
      </c>
      <c r="O33" s="24" t="e">
        <f>#REF!*O38*$B$44</f>
        <v>#REF!</v>
      </c>
      <c r="P33" s="24" t="e">
        <f>#REF!*P38*$B$44</f>
        <v>#REF!</v>
      </c>
      <c r="Q33" s="30" t="e">
        <f>#REF!*Q38*$B$44</f>
        <v>#REF!</v>
      </c>
      <c r="R33" s="25" t="s">
        <v>18</v>
      </c>
      <c r="S33" s="23">
        <v>0.8379120879120879</v>
      </c>
      <c r="T33" s="43">
        <v>0</v>
      </c>
      <c r="U33" s="30">
        <f>$T$33*U38*$B$44</f>
        <v>0</v>
      </c>
      <c r="V33" s="30">
        <f>$T$33*V38*$B$44</f>
        <v>0</v>
      </c>
      <c r="W33" s="30">
        <f>$T$33*W38*$B$44</f>
        <v>0</v>
      </c>
      <c r="X33" s="30">
        <f>$T$33*X38*$B$44</f>
        <v>0</v>
      </c>
      <c r="Y33" s="30">
        <f>$T$33*Y38*$B$44</f>
        <v>0</v>
      </c>
      <c r="Z33" s="24" t="e">
        <f>#REF!*Z38*$B$44</f>
        <v>#REF!</v>
      </c>
      <c r="AA33" s="24" t="e">
        <f>#REF!*AA38*$B$44</f>
        <v>#REF!</v>
      </c>
      <c r="AB33" s="24" t="e">
        <f>#REF!*AB38*$B$44</f>
        <v>#REF!</v>
      </c>
      <c r="AC33" s="24" t="e">
        <f>#REF!*AC38*$B$44</f>
        <v>#REF!</v>
      </c>
      <c r="AD33" s="25" t="s">
        <v>18</v>
      </c>
      <c r="AE33" s="23">
        <v>0.8379120879120879</v>
      </c>
      <c r="AF33" s="12">
        <v>0</v>
      </c>
      <c r="AG33" s="24">
        <f>$AF$33*$B$44*AG38</f>
        <v>0</v>
      </c>
      <c r="AH33" s="9" t="s">
        <v>18</v>
      </c>
      <c r="AI33" s="10">
        <v>0.8379120879120879</v>
      </c>
      <c r="AJ33" s="12">
        <v>0</v>
      </c>
      <c r="AK33" s="30">
        <v>0</v>
      </c>
      <c r="AN33" s="1"/>
      <c r="AO33" s="1"/>
      <c r="AP33" s="1"/>
      <c r="AQ33" s="1"/>
    </row>
    <row r="34" spans="1:43" ht="12.75">
      <c r="A34" s="60" t="s">
        <v>41</v>
      </c>
      <c r="B34" s="60"/>
      <c r="C34" s="60"/>
      <c r="D34" s="60"/>
      <c r="E34" s="60"/>
      <c r="F34" s="60"/>
      <c r="G34" s="30" t="e">
        <f>#REF!*G38*$B$44</f>
        <v>#REF!</v>
      </c>
      <c r="H34" s="30" t="e">
        <f>#REF!*H38*$B$44</f>
        <v>#REF!</v>
      </c>
      <c r="I34" s="30" t="e">
        <f>#REF!*I38*$B$44</f>
        <v>#REF!</v>
      </c>
      <c r="J34" s="30" t="e">
        <f>#REF!*J38*$B$44</f>
        <v>#REF!</v>
      </c>
      <c r="K34" s="30" t="e">
        <f>#REF!*K38*$B$44</f>
        <v>#REF!</v>
      </c>
      <c r="L34" s="24" t="e">
        <f>#REF!*L38*$B$44</f>
        <v>#REF!</v>
      </c>
      <c r="M34" s="24" t="e">
        <f>#REF!*M38*$B$44</f>
        <v>#REF!</v>
      </c>
      <c r="N34" s="24" t="e">
        <f>#REF!*N38*$B$44</f>
        <v>#REF!</v>
      </c>
      <c r="O34" s="24" t="e">
        <f>#REF!*O38*$B$44</f>
        <v>#REF!</v>
      </c>
      <c r="P34" s="24" t="e">
        <f>#REF!*P38*$B$44</f>
        <v>#REF!</v>
      </c>
      <c r="Q34" s="30" t="e">
        <f>#REF!*Q38*$B$44</f>
        <v>#REF!</v>
      </c>
      <c r="R34" s="25" t="s">
        <v>18</v>
      </c>
      <c r="S34" s="23">
        <v>0.8379120879120879</v>
      </c>
      <c r="T34" s="43">
        <v>0</v>
      </c>
      <c r="U34" s="30">
        <f>$T$34*U38*$B$44</f>
        <v>0</v>
      </c>
      <c r="V34" s="30">
        <f>$T$34*V38*$B$44</f>
        <v>0</v>
      </c>
      <c r="W34" s="30">
        <f>$T$34*W38*$B$44</f>
        <v>0</v>
      </c>
      <c r="X34" s="30">
        <f>$T$34*X38*$B$44</f>
        <v>0</v>
      </c>
      <c r="Y34" s="30">
        <f>$T$34*Y38*$B$44</f>
        <v>0</v>
      </c>
      <c r="Z34" s="24" t="e">
        <f>#REF!*Z38*$B$44</f>
        <v>#REF!</v>
      </c>
      <c r="AA34" s="24" t="e">
        <f>#REF!*AA38*$B$44</f>
        <v>#REF!</v>
      </c>
      <c r="AB34" s="24" t="e">
        <f>#REF!*AB38*$B$44</f>
        <v>#REF!</v>
      </c>
      <c r="AC34" s="24" t="e">
        <f>#REF!*AC38*$B$44</f>
        <v>#REF!</v>
      </c>
      <c r="AD34" s="25" t="s">
        <v>18</v>
      </c>
      <c r="AE34" s="23">
        <v>0.8379120879120879</v>
      </c>
      <c r="AF34" s="12">
        <v>0</v>
      </c>
      <c r="AG34" s="24">
        <f>$AF$34*$B$44*AG38</f>
        <v>0</v>
      </c>
      <c r="AH34" s="9" t="s">
        <v>18</v>
      </c>
      <c r="AI34" s="10">
        <v>0.8379120879120879</v>
      </c>
      <c r="AJ34" s="12">
        <v>0</v>
      </c>
      <c r="AK34" s="30">
        <v>0</v>
      </c>
      <c r="AN34" s="1"/>
      <c r="AO34" s="1"/>
      <c r="AP34" s="1"/>
      <c r="AQ34" s="1"/>
    </row>
    <row r="35" spans="1:43" ht="12.75">
      <c r="A35" s="59" t="s">
        <v>36</v>
      </c>
      <c r="B35" s="59"/>
      <c r="C35" s="59"/>
      <c r="D35" s="59"/>
      <c r="E35" s="59"/>
      <c r="F35" s="59"/>
      <c r="G35" s="31" t="e">
        <f>#REF!*G38*$B$44</f>
        <v>#REF!</v>
      </c>
      <c r="H35" s="31" t="e">
        <f>#REF!*H38*$B$44</f>
        <v>#REF!</v>
      </c>
      <c r="I35" s="31" t="e">
        <f>#REF!*I38*$B$44</f>
        <v>#REF!</v>
      </c>
      <c r="J35" s="31" t="e">
        <f>#REF!*J38*$B$44</f>
        <v>#REF!</v>
      </c>
      <c r="K35" s="31" t="e">
        <f>#REF!*K38*$B$44</f>
        <v>#REF!</v>
      </c>
      <c r="L35" s="31" t="e">
        <f>#REF!*L38*$B$44</f>
        <v>#REF!</v>
      </c>
      <c r="M35" s="31" t="e">
        <f>#REF!*M38*$B$44</f>
        <v>#REF!</v>
      </c>
      <c r="N35" s="31" t="e">
        <f>#REF!*N38*$B$44</f>
        <v>#REF!</v>
      </c>
      <c r="O35" s="31" t="e">
        <f>#REF!*O38*$B$44</f>
        <v>#REF!</v>
      </c>
      <c r="P35" s="31" t="e">
        <f>#REF!*P38*$B$44</f>
        <v>#REF!</v>
      </c>
      <c r="Q35" s="31" t="e">
        <f>#REF!*Q38*$B$44</f>
        <v>#REF!</v>
      </c>
      <c r="R35" s="26"/>
      <c r="S35" s="28">
        <f>SUM(S37:S39)</f>
        <v>114.22570239999999</v>
      </c>
      <c r="T35" s="44">
        <v>0.62</v>
      </c>
      <c r="U35" s="31">
        <f>$T$35*U38*$B$44</f>
        <v>0</v>
      </c>
      <c r="V35" s="31">
        <f>$T$35*V38*$B$44</f>
        <v>0</v>
      </c>
      <c r="W35" s="31">
        <f>$T$35*W38*$B$44</f>
        <v>0</v>
      </c>
      <c r="X35" s="31">
        <f>$T$35*X38*$B$44</f>
        <v>0</v>
      </c>
      <c r="Y35" s="31">
        <f>$T$35*Y38*$B$44</f>
        <v>0</v>
      </c>
      <c r="Z35" s="31" t="e">
        <f>#REF!*Z38*$B$44</f>
        <v>#REF!</v>
      </c>
      <c r="AA35" s="31" t="e">
        <f>#REF!*AA38*$B$44</f>
        <v>#REF!</v>
      </c>
      <c r="AB35" s="31" t="e">
        <f>#REF!*AB38*$B$44</f>
        <v>#REF!</v>
      </c>
      <c r="AC35" s="31" t="e">
        <f>#REF!*AC38*$B$44</f>
        <v>#REF!</v>
      </c>
      <c r="AD35" s="26"/>
      <c r="AE35" s="28">
        <f>SUM(AE37:AE39)</f>
        <v>114.22570239999999</v>
      </c>
      <c r="AF35" s="38">
        <v>0</v>
      </c>
      <c r="AG35" s="31">
        <f>$AF$35*$B$44*AG38</f>
        <v>0</v>
      </c>
      <c r="AH35" s="11"/>
      <c r="AI35" s="6">
        <f>SUM(AI37:AI39)</f>
        <v>114.22570239999999</v>
      </c>
      <c r="AJ35" s="38">
        <v>0</v>
      </c>
      <c r="AK35" s="31">
        <v>0</v>
      </c>
      <c r="AN35" s="1"/>
      <c r="AO35" s="1"/>
      <c r="AP35" s="1"/>
      <c r="AQ35" s="1"/>
    </row>
    <row r="36" spans="1:43" ht="12.75">
      <c r="A36" s="67" t="s">
        <v>39</v>
      </c>
      <c r="B36" s="68"/>
      <c r="C36" s="68"/>
      <c r="D36" s="68"/>
      <c r="E36" s="68"/>
      <c r="F36" s="69"/>
      <c r="G36" s="31" t="e">
        <f>#REF!*G38*$B$44</f>
        <v>#REF!</v>
      </c>
      <c r="H36" s="31" t="e">
        <f>#REF!*H38*$B$44</f>
        <v>#REF!</v>
      </c>
      <c r="I36" s="31" t="e">
        <f>#REF!*I38*$B$44</f>
        <v>#REF!</v>
      </c>
      <c r="J36" s="31" t="e">
        <f>#REF!*J38*$B$44</f>
        <v>#REF!</v>
      </c>
      <c r="K36" s="31" t="e">
        <f>#REF!*K38*$B$44</f>
        <v>#REF!</v>
      </c>
      <c r="L36" s="31" t="e">
        <f>#REF!*L38*$B$44</f>
        <v>#REF!</v>
      </c>
      <c r="M36" s="31" t="e">
        <f>#REF!*M38*$B$44</f>
        <v>#REF!</v>
      </c>
      <c r="N36" s="31" t="e">
        <f>#REF!*N38*$B$44</f>
        <v>#REF!</v>
      </c>
      <c r="O36" s="31" t="e">
        <f>#REF!*O38*$B$44</f>
        <v>#REF!</v>
      </c>
      <c r="P36" s="31" t="e">
        <f>#REF!*P38*$B$44</f>
        <v>#REF!</v>
      </c>
      <c r="Q36" s="31" t="e">
        <f>#REF!*Q38*$B$44</f>
        <v>#REF!</v>
      </c>
      <c r="R36" s="26"/>
      <c r="S36" s="28"/>
      <c r="T36" s="44">
        <v>1.15</v>
      </c>
      <c r="U36" s="31">
        <f>$T$36*U38*$B$44</f>
        <v>0</v>
      </c>
      <c r="V36" s="31">
        <f>$T$36*V38*$B$44</f>
        <v>0</v>
      </c>
      <c r="W36" s="31">
        <f>$T$36*W38*$B$44</f>
        <v>0</v>
      </c>
      <c r="X36" s="31">
        <f>$T$36*X38*$B$44</f>
        <v>0</v>
      </c>
      <c r="Y36" s="31">
        <f>$T$36*Y38*$B$44</f>
        <v>0</v>
      </c>
      <c r="Z36" s="31" t="e">
        <f>#REF!*Z38*$B$44</f>
        <v>#REF!</v>
      </c>
      <c r="AA36" s="31" t="e">
        <f>#REF!*AA38*$B$44</f>
        <v>#REF!</v>
      </c>
      <c r="AB36" s="31" t="e">
        <f>#REF!*AB38*$B$44</f>
        <v>#REF!</v>
      </c>
      <c r="AC36" s="31" t="e">
        <f>#REF!*AC38*$B$44</f>
        <v>#REF!</v>
      </c>
      <c r="AD36" s="26"/>
      <c r="AE36" s="28"/>
      <c r="AF36" s="38">
        <v>1.09</v>
      </c>
      <c r="AG36" s="31">
        <f>$AF$36*$B$44*AG38</f>
        <v>0</v>
      </c>
      <c r="AH36" s="11"/>
      <c r="AI36" s="6"/>
      <c r="AJ36" s="38">
        <v>1.55</v>
      </c>
      <c r="AK36" s="31">
        <f>$AJ$36*AK38*$B$44</f>
        <v>64010.04</v>
      </c>
      <c r="AN36" s="1"/>
      <c r="AO36" s="1"/>
      <c r="AP36" s="1"/>
      <c r="AQ36" s="1"/>
    </row>
    <row r="37" spans="1:43" ht="12.75">
      <c r="A37" s="66" t="s">
        <v>23</v>
      </c>
      <c r="B37" s="66"/>
      <c r="C37" s="66"/>
      <c r="D37" s="66"/>
      <c r="E37" s="66"/>
      <c r="F37" s="66"/>
      <c r="G37" s="21" t="e">
        <f aca="true" t="shared" si="8" ref="G37:Q37">G28+G23+G14+G9+G35+G36</f>
        <v>#REF!</v>
      </c>
      <c r="H37" s="21" t="e">
        <f t="shared" si="8"/>
        <v>#REF!</v>
      </c>
      <c r="I37" s="21" t="e">
        <f t="shared" si="8"/>
        <v>#REF!</v>
      </c>
      <c r="J37" s="21" t="e">
        <f t="shared" si="8"/>
        <v>#REF!</v>
      </c>
      <c r="K37" s="21" t="e">
        <f t="shared" si="8"/>
        <v>#REF!</v>
      </c>
      <c r="L37" s="21" t="e">
        <f t="shared" si="8"/>
        <v>#REF!</v>
      </c>
      <c r="M37" s="21" t="e">
        <f t="shared" si="8"/>
        <v>#REF!</v>
      </c>
      <c r="N37" s="21" t="e">
        <f t="shared" si="8"/>
        <v>#REF!</v>
      </c>
      <c r="O37" s="21" t="e">
        <f t="shared" si="8"/>
        <v>#REF!</v>
      </c>
      <c r="P37" s="21" t="e">
        <f t="shared" si="8"/>
        <v>#REF!</v>
      </c>
      <c r="Q37" s="21" t="e">
        <f t="shared" si="8"/>
        <v>#REF!</v>
      </c>
      <c r="R37" s="32"/>
      <c r="S37" s="33">
        <f>S28+S23+S14+S9</f>
        <v>99.99999999999999</v>
      </c>
      <c r="T37" s="44"/>
      <c r="U37" s="21" t="e">
        <f aca="true" t="shared" si="9" ref="U37:AC37">U28+U23+U14+U9+U35+U36</f>
        <v>#REF!</v>
      </c>
      <c r="V37" s="21" t="e">
        <f t="shared" si="9"/>
        <v>#REF!</v>
      </c>
      <c r="W37" s="21" t="e">
        <f t="shared" si="9"/>
        <v>#REF!</v>
      </c>
      <c r="X37" s="21" t="e">
        <f t="shared" si="9"/>
        <v>#REF!</v>
      </c>
      <c r="Y37" s="21" t="e">
        <f t="shared" si="9"/>
        <v>#REF!</v>
      </c>
      <c r="Z37" s="21" t="e">
        <f t="shared" si="9"/>
        <v>#REF!</v>
      </c>
      <c r="AA37" s="21" t="e">
        <f t="shared" si="9"/>
        <v>#REF!</v>
      </c>
      <c r="AB37" s="21" t="e">
        <f t="shared" si="9"/>
        <v>#REF!</v>
      </c>
      <c r="AC37" s="21" t="e">
        <f t="shared" si="9"/>
        <v>#REF!</v>
      </c>
      <c r="AD37" s="32"/>
      <c r="AE37" s="33">
        <f>AE28+AE23+AE14+AE9</f>
        <v>99.99999999999999</v>
      </c>
      <c r="AF37" s="39"/>
      <c r="AG37" s="21" t="e">
        <f>AG28+AG23+AG14+AG9+AG35+AG36</f>
        <v>#REF!</v>
      </c>
      <c r="AH37" s="15"/>
      <c r="AI37" s="16">
        <f>AI28+AI23+AI14+AI9</f>
        <v>99.99999999999999</v>
      </c>
      <c r="AJ37" s="12"/>
      <c r="AK37" s="21">
        <f>AK28+AK23+AK14+AK9+AK35+AK36</f>
        <v>707827.152</v>
      </c>
      <c r="AL37" s="1">
        <v>2949.28</v>
      </c>
      <c r="AN37" s="1"/>
      <c r="AO37" s="1"/>
      <c r="AP37" s="1"/>
      <c r="AQ37" s="1"/>
    </row>
    <row r="38" spans="1:43" ht="12.75">
      <c r="A38" s="66" t="s">
        <v>24</v>
      </c>
      <c r="B38" s="66"/>
      <c r="C38" s="66"/>
      <c r="D38" s="66"/>
      <c r="E38" s="66"/>
      <c r="F38" s="66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32"/>
      <c r="S38" s="32"/>
      <c r="T38" s="45"/>
      <c r="U38" s="21"/>
      <c r="V38" s="21"/>
      <c r="W38" s="21"/>
      <c r="X38" s="21"/>
      <c r="Y38" s="21"/>
      <c r="Z38" s="21"/>
      <c r="AA38" s="21"/>
      <c r="AB38" s="21"/>
      <c r="AC38" s="21"/>
      <c r="AD38" s="32"/>
      <c r="AE38" s="32"/>
      <c r="AF38" s="40"/>
      <c r="AG38" s="21"/>
      <c r="AH38" s="15"/>
      <c r="AI38" s="15"/>
      <c r="AJ38" s="40"/>
      <c r="AK38" s="21">
        <v>3441.4</v>
      </c>
      <c r="AN38" s="1"/>
      <c r="AO38" s="1"/>
      <c r="AP38" s="1"/>
      <c r="AQ38" s="1"/>
    </row>
    <row r="39" spans="1:37" s="17" customFormat="1" ht="25.5" customHeight="1">
      <c r="A39" s="64" t="s">
        <v>42</v>
      </c>
      <c r="B39" s="64"/>
      <c r="C39" s="64"/>
      <c r="D39" s="64"/>
      <c r="E39" s="64"/>
      <c r="F39" s="64"/>
      <c r="G39" s="34" t="e">
        <f aca="true" t="shared" si="10" ref="G39:Q39">G37/12/G38</f>
        <v>#REF!</v>
      </c>
      <c r="H39" s="34" t="e">
        <f t="shared" si="10"/>
        <v>#REF!</v>
      </c>
      <c r="I39" s="34" t="e">
        <f t="shared" si="10"/>
        <v>#REF!</v>
      </c>
      <c r="J39" s="34" t="e">
        <f t="shared" si="10"/>
        <v>#REF!</v>
      </c>
      <c r="K39" s="34" t="e">
        <f t="shared" si="10"/>
        <v>#REF!</v>
      </c>
      <c r="L39" s="34" t="e">
        <f t="shared" si="10"/>
        <v>#REF!</v>
      </c>
      <c r="M39" s="34" t="e">
        <f t="shared" si="10"/>
        <v>#REF!</v>
      </c>
      <c r="N39" s="34" t="e">
        <f t="shared" si="10"/>
        <v>#REF!</v>
      </c>
      <c r="O39" s="34" t="e">
        <f t="shared" si="10"/>
        <v>#REF!</v>
      </c>
      <c r="P39" s="34" t="e">
        <f t="shared" si="10"/>
        <v>#REF!</v>
      </c>
      <c r="Q39" s="34" t="e">
        <f t="shared" si="10"/>
        <v>#REF!</v>
      </c>
      <c r="R39" s="34"/>
      <c r="S39" s="34">
        <f>7.28*1.416*1.2*1.15</f>
        <v>14.225702399999998</v>
      </c>
      <c r="T39" s="41">
        <f>T14+T23+T28+T35+T36</f>
        <v>15.110000000000001</v>
      </c>
      <c r="U39" s="34" t="e">
        <f aca="true" t="shared" si="11" ref="U39:AC39">U37/12/U38</f>
        <v>#REF!</v>
      </c>
      <c r="V39" s="34" t="e">
        <f t="shared" si="11"/>
        <v>#REF!</v>
      </c>
      <c r="W39" s="34" t="e">
        <f t="shared" si="11"/>
        <v>#REF!</v>
      </c>
      <c r="X39" s="34" t="e">
        <f t="shared" si="11"/>
        <v>#REF!</v>
      </c>
      <c r="Y39" s="34" t="e">
        <f t="shared" si="11"/>
        <v>#REF!</v>
      </c>
      <c r="Z39" s="34" t="e">
        <f t="shared" si="11"/>
        <v>#REF!</v>
      </c>
      <c r="AA39" s="34" t="e">
        <f t="shared" si="11"/>
        <v>#REF!</v>
      </c>
      <c r="AB39" s="34" t="e">
        <f t="shared" si="11"/>
        <v>#REF!</v>
      </c>
      <c r="AC39" s="34" t="e">
        <f t="shared" si="11"/>
        <v>#REF!</v>
      </c>
      <c r="AD39" s="34"/>
      <c r="AE39" s="34">
        <f>7.28*1.416*1.2*1.15</f>
        <v>14.225702399999998</v>
      </c>
      <c r="AF39" s="41">
        <f>AF14+AF23+AF28+AF35+AF36</f>
        <v>14.89</v>
      </c>
      <c r="AG39" s="34" t="e">
        <f>AG37/12/AG38</f>
        <v>#REF!</v>
      </c>
      <c r="AH39" s="4"/>
      <c r="AI39" s="4">
        <f>7.28*1.416*1.2*1.15</f>
        <v>14.225702399999998</v>
      </c>
      <c r="AJ39" s="41">
        <f>AJ9+AJ14+AJ23+AJ28+AJ35+AJ36</f>
        <v>17.14</v>
      </c>
      <c r="AK39" s="34">
        <f>AK37/12/AK38</f>
        <v>17.14</v>
      </c>
    </row>
    <row r="40" ht="12.75">
      <c r="AK40" s="5"/>
    </row>
    <row r="41" ht="12.75" customHeight="1" hidden="1"/>
    <row r="44" spans="1:2" ht="12.75">
      <c r="A44" s="1" t="s">
        <v>37</v>
      </c>
      <c r="B44" s="1">
        <v>12</v>
      </c>
    </row>
    <row r="69" ht="12.75">
      <c r="AK69" s="21"/>
    </row>
    <row r="71" ht="12.75">
      <c r="AK71" s="17"/>
    </row>
  </sheetData>
  <sheetProtection/>
  <mergeCells count="39">
    <mergeCell ref="A22:F22"/>
    <mergeCell ref="A20:F20"/>
    <mergeCell ref="A13:F13"/>
    <mergeCell ref="A15:F15"/>
    <mergeCell ref="A7:F8"/>
    <mergeCell ref="A16:F16"/>
    <mergeCell ref="AH7:AK7"/>
    <mergeCell ref="A1:F1"/>
    <mergeCell ref="A2:F2"/>
    <mergeCell ref="A3:F3"/>
    <mergeCell ref="A4:F4"/>
    <mergeCell ref="A27:F27"/>
    <mergeCell ref="A9:F9"/>
    <mergeCell ref="A10:F10"/>
    <mergeCell ref="A12:F12"/>
    <mergeCell ref="A24:F24"/>
    <mergeCell ref="A26:F26"/>
    <mergeCell ref="A25:F25"/>
    <mergeCell ref="A14:F14"/>
    <mergeCell ref="A11:F11"/>
    <mergeCell ref="A23:F23"/>
    <mergeCell ref="A39:F39"/>
    <mergeCell ref="A29:F29"/>
    <mergeCell ref="A30:F30"/>
    <mergeCell ref="A31:F31"/>
    <mergeCell ref="A37:F37"/>
    <mergeCell ref="A35:F35"/>
    <mergeCell ref="A38:F38"/>
    <mergeCell ref="A36:F36"/>
    <mergeCell ref="A28:F28"/>
    <mergeCell ref="A34:F34"/>
    <mergeCell ref="A32:F32"/>
    <mergeCell ref="A33:F33"/>
    <mergeCell ref="R7:Y7"/>
    <mergeCell ref="G7:Q7"/>
    <mergeCell ref="A17:F17"/>
    <mergeCell ref="A18:F18"/>
    <mergeCell ref="A19:F19"/>
    <mergeCell ref="A21:F21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2015-07-30T12:43:10Z</cp:lastPrinted>
  <dcterms:created xsi:type="dcterms:W3CDTF">2014-11-07T12:34:46Z</dcterms:created>
  <dcterms:modified xsi:type="dcterms:W3CDTF">2015-08-04T11:36:03Z</dcterms:modified>
  <cp:category/>
  <cp:version/>
  <cp:contentType/>
  <cp:contentStatus/>
</cp:coreProperties>
</file>